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rcgt-my.sharepoint.com/personal/jayakrishnan_nair_in_gt_com/Documents/Documents/Projects/RPO Compliance/Draft RPO Rules/Formats/Testing/"/>
    </mc:Choice>
  </mc:AlternateContent>
  <xr:revisionPtr revIDLastSave="1190" documentId="8_{DD824044-1020-4DC5-A8D5-04B62278300C}" xr6:coauthVersionLast="47" xr6:coauthVersionMax="47" xr10:uidLastSave="{5E167809-F44E-477C-AF5B-50E9DD42EA1A}"/>
  <workbookProtection workbookAlgorithmName="SHA-512" workbookHashValue="utV1KPKpB8/xbWIGv4698WrHtiFExC7Tm5eG4yVTlFEHC8MZFYXbGewCOqKr3DSULp80Kq/dGx0MOYkDcrABtA==" workbookSaltValue="CRB+9G1G/pUMspIIhry1Vg==" workbookSpinCount="100000" lockStructure="1"/>
  <bookViews>
    <workbookView xWindow="-110" yWindow="-110" windowWidth="19420" windowHeight="10300" tabRatio="833" activeTab="1" xr2:uid="{5FE17C02-FC61-44C7-B6F2-838DF379E02E}"/>
  </bookViews>
  <sheets>
    <sheet name="Instructions &amp; Notes" sheetId="37" r:id="rId1"/>
    <sheet name="Form_B_DISCOM" sheetId="30" r:id="rId2"/>
    <sheet name="Form_A_DISCOM_Q1" sheetId="9" r:id="rId3"/>
    <sheet name="Form_A_DISCOM_Q2" sheetId="32" r:id="rId4"/>
    <sheet name="Form_A_DISCOM_Q3" sheetId="33" r:id="rId5"/>
    <sheet name="Form_A_DISCOM_Q4" sheetId="35" r:id="rId6"/>
    <sheet name="Annexure-1" sheetId="38" r:id="rId7"/>
    <sheet name="Targets" sheetId="24" state="hidden" r:id="rId8"/>
    <sheet name="StateUTs" sheetId="25" state="hidden" r:id="rId9"/>
    <sheet name="Supporting Sheet" sheetId="1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 localSheetId="6" hidden="1">#REF!</definedName>
    <definedName name="\" localSheetId="0" hidden="1">#REF!</definedName>
    <definedName name="\" hidden="1">#REF!</definedName>
    <definedName name="\B">[1]DLC!$GR$107</definedName>
    <definedName name="\C">#REF!</definedName>
    <definedName name="\d">#REF!</definedName>
    <definedName name="\e" hidden="1">#REF!</definedName>
    <definedName name="\f">#REF!</definedName>
    <definedName name="\g">'[2]STN WISE EMR'!#REF!</definedName>
    <definedName name="\H">'[2]STN WISE EMR'!#REF!</definedName>
    <definedName name="\I">#REF!</definedName>
    <definedName name="\J">#REF!</definedName>
    <definedName name="\K">#REF!</definedName>
    <definedName name="\L">[1]DLC!$HR$111</definedName>
    <definedName name="\M">#REF!</definedName>
    <definedName name="\N">#REF!</definedName>
    <definedName name="\O">#REF!</definedName>
    <definedName name="\P">[1]DLC!$HR$109</definedName>
    <definedName name="\Q">[1]DLC!$GS$323:$GS$335</definedName>
    <definedName name="\R">#REF!</definedName>
    <definedName name="\s">#REF!</definedName>
    <definedName name="\t">#REF!</definedName>
    <definedName name="\U">#REF!</definedName>
    <definedName name="\V">'[3]R.Hrs. Since Comm'!#REF!</definedName>
    <definedName name="\w">'[3]R.Hrs. Since Comm'!#REF!</definedName>
    <definedName name="\X">#REF!</definedName>
    <definedName name="\Y">#REF!</definedName>
    <definedName name="\Z">#REF!</definedName>
    <definedName name="_" hidden="1">#REF!</definedName>
    <definedName name="_____________________________________SCH6">'[4]04REL'!#REF!</definedName>
    <definedName name="____________________________________SCH6">'[4]04REL'!#REF!</definedName>
    <definedName name="___________________________________SCH6">'[4]04REL'!#REF!</definedName>
    <definedName name="__________________________________SCH6">'[4]04REL'!#REF!</definedName>
    <definedName name="_________________________________SCH6">'[4]04REL'!#REF!</definedName>
    <definedName name="________________________________SCH6">'[4]04REL'!#REF!</definedName>
    <definedName name="_______________________________SCH6">'[4]04REL'!#REF!</definedName>
    <definedName name="______________________________SCH6">'[4]04REL'!#REF!</definedName>
    <definedName name="_____________________________SCH6">'[4]04REL'!#REF!</definedName>
    <definedName name="____________________________SCH6">'[4]04REL'!#REF!</definedName>
    <definedName name="_______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_SCH6">'[4]04REL'!#REF!</definedName>
    <definedName name="________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_SCH6">'[4]04REL'!#REF!</definedName>
    <definedName name="_______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_SCH6">'[4]04REL'!#REF!</definedName>
    <definedName name="______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_SCH6">'[4]04REL'!#REF!</definedName>
    <definedName name="_____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__SCH6">'[4]04REL'!#REF!</definedName>
    <definedName name="______________________SCH6">'[4]04REL'!#REF!</definedName>
    <definedName name="_____________________a65565">#REF!</definedName>
    <definedName name="_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_SCH6">'[4]04REL'!#REF!</definedName>
    <definedName name="____________________a65565">#REF!</definedName>
    <definedName name="____________________BSD1">#REF!</definedName>
    <definedName name="____________________BSD2">#REF!</definedName>
    <definedName name="____________________IED1">#REF!</definedName>
    <definedName name="____________________IED2">#REF!</definedName>
    <definedName name="_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a65565">#REF!</definedName>
    <definedName name="_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BSD1">#REF!</definedName>
    <definedName name="___________________BSD2">#REF!</definedName>
    <definedName name="___________________IED1">#REF!</definedName>
    <definedName name="___________________IED2">#REF!</definedName>
    <definedName name="_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_NCS111">'[5]Schedule-1'!$B$1:$J$1</definedName>
    <definedName name="___________________SCH6">'[4]04REL'!#REF!</definedName>
    <definedName name="__________________a65565">#REF!</definedName>
    <definedName name="_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BSD1">#REF!</definedName>
    <definedName name="__________________BSD2">#REF!</definedName>
    <definedName name="__________________IED1">#REF!</definedName>
    <definedName name="__________________IED2">#REF!</definedName>
    <definedName name="_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_NCS111">'[5]Schedule-1'!$B$1:$J$1</definedName>
    <definedName name="__________________SCH6">'[4]04REL'!#REF!</definedName>
    <definedName name="_________________a65565">#REF!</definedName>
    <definedName name="_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BSD1">#REF!</definedName>
    <definedName name="_________________BSD2">#REF!</definedName>
    <definedName name="_________________IED1">#REF!</definedName>
    <definedName name="_________________IED2">#REF!</definedName>
    <definedName name="_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_NCS111">'[5]Schedule-1'!$B$1:$J$1</definedName>
    <definedName name="_________________SCH6">'[4]04REL'!#REF!</definedName>
    <definedName name="________________a65565">#REF!</definedName>
    <definedName name="________________Apr02">[6]Newabstract!#REF!</definedName>
    <definedName name="________________Apr03">[6]Newabstract!#REF!</definedName>
    <definedName name="________________Apr04">[6]Newabstract!#REF!</definedName>
    <definedName name="________________Apr05">[6]Newabstract!#REF!</definedName>
    <definedName name="________________Apr06">[6]Newabstract!#REF!</definedName>
    <definedName name="________________Apr07">[6]Newabstract!#REF!</definedName>
    <definedName name="________________Apr08">[6]Newabstract!#REF!</definedName>
    <definedName name="________________Apr09">[6]Newabstract!#REF!</definedName>
    <definedName name="________________Apr10">[6]Newabstract!#REF!</definedName>
    <definedName name="________________Apr11">[6]Newabstract!#REF!</definedName>
    <definedName name="________________Apr13">[6]Newabstract!#REF!</definedName>
    <definedName name="________________Apr14">[6]Newabstract!#REF!</definedName>
    <definedName name="________________Apr15">[6]Newabstract!#REF!</definedName>
    <definedName name="________________Apr16">[6]Newabstract!#REF!</definedName>
    <definedName name="________________Apr17">[6]Newabstract!#REF!</definedName>
    <definedName name="________________Apr20">[6]Newabstract!#REF!</definedName>
    <definedName name="________________Apr21">[6]Newabstract!#REF!</definedName>
    <definedName name="________________Apr22">[6]Newabstract!#REF!</definedName>
    <definedName name="________________Apr23">[6]Newabstract!#REF!</definedName>
    <definedName name="________________Apr24">[6]Newabstract!#REF!</definedName>
    <definedName name="________________Apr27">[6]Newabstract!#REF!</definedName>
    <definedName name="________________Apr28">[6]Newabstract!#REF!</definedName>
    <definedName name="________________Apr29">[6]Newabstract!#REF!</definedName>
    <definedName name="________________Apr30">[6]Newabstract!#REF!</definedName>
    <definedName name="_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BSD1">#REF!</definedName>
    <definedName name="________________BSD2">#REF!</definedName>
    <definedName name="________________IED1">#REF!</definedName>
    <definedName name="________________IED2">#REF!</definedName>
    <definedName name="_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_Mar06">[6]Newabstract!#REF!</definedName>
    <definedName name="________________Mar09">[6]Newabstract!#REF!</definedName>
    <definedName name="________________Mar10">[6]Newabstract!#REF!</definedName>
    <definedName name="________________Mar11">[6]Newabstract!#REF!</definedName>
    <definedName name="________________Mar12">[6]Newabstract!#REF!</definedName>
    <definedName name="________________Mar13">[6]Newabstract!#REF!</definedName>
    <definedName name="________________Mar16">[6]Newabstract!#REF!</definedName>
    <definedName name="________________Mar17">[6]Newabstract!#REF!</definedName>
    <definedName name="________________Mar18">[6]Newabstract!#REF!</definedName>
    <definedName name="________________Mar19">[6]Newabstract!#REF!</definedName>
    <definedName name="________________Mar20">[6]Newabstract!#REF!</definedName>
    <definedName name="________________Mar23">[6]Newabstract!#REF!</definedName>
    <definedName name="________________Mar24">[6]Newabstract!#REF!</definedName>
    <definedName name="________________Mar25">[6]Newabstract!#REF!</definedName>
    <definedName name="________________Mar26">[6]Newabstract!#REF!</definedName>
    <definedName name="________________Mar27">[6]Newabstract!#REF!</definedName>
    <definedName name="________________Mar28">[6]Newabstract!#REF!</definedName>
    <definedName name="________________Mar30">[6]Newabstract!#REF!</definedName>
    <definedName name="________________Mar31">[6]Newabstract!#REF!</definedName>
    <definedName name="________________NCS111">'[5]Schedule-1'!$B$1:$J$1</definedName>
    <definedName name="________________SCH6">'[4]04REL'!#REF!</definedName>
    <definedName name="_______________a65565">#REF!</definedName>
    <definedName name="_______________Apr02">[6]Newabstract!#REF!</definedName>
    <definedName name="_______________Apr03">[6]Newabstract!#REF!</definedName>
    <definedName name="_______________Apr04">[6]Newabstract!#REF!</definedName>
    <definedName name="_______________Apr05">[6]Newabstract!#REF!</definedName>
    <definedName name="_______________Apr06">[6]Newabstract!#REF!</definedName>
    <definedName name="_______________Apr07">[6]Newabstract!#REF!</definedName>
    <definedName name="_______________Apr08">[6]Newabstract!#REF!</definedName>
    <definedName name="_______________Apr09">[6]Newabstract!#REF!</definedName>
    <definedName name="_______________Apr10">[6]Newabstract!#REF!</definedName>
    <definedName name="_______________Apr11">[6]Newabstract!#REF!</definedName>
    <definedName name="_______________Apr13">[6]Newabstract!#REF!</definedName>
    <definedName name="_______________Apr14">[6]Newabstract!#REF!</definedName>
    <definedName name="_______________Apr15">[6]Newabstract!#REF!</definedName>
    <definedName name="_______________Apr16">[6]Newabstract!#REF!</definedName>
    <definedName name="_______________Apr17">[6]Newabstract!#REF!</definedName>
    <definedName name="_______________Apr20">[6]Newabstract!#REF!</definedName>
    <definedName name="_______________Apr21">[6]Newabstract!#REF!</definedName>
    <definedName name="_______________Apr22">[6]Newabstract!#REF!</definedName>
    <definedName name="_______________Apr23">[6]Newabstract!#REF!</definedName>
    <definedName name="_______________Apr24">[6]Newabstract!#REF!</definedName>
    <definedName name="_______________Apr27">[6]Newabstract!#REF!</definedName>
    <definedName name="_______________Apr28">[6]Newabstract!#REF!</definedName>
    <definedName name="_______________Apr29">[6]Newabstract!#REF!</definedName>
    <definedName name="_______________Apr30">[6]Newabstract!#REF!</definedName>
    <definedName name="_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BSD1">#REF!</definedName>
    <definedName name="_______________BSD2">#REF!</definedName>
    <definedName name="_______________IED1">#REF!</definedName>
    <definedName name="_______________IED2">#REF!</definedName>
    <definedName name="_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_Mar06">[6]Newabstract!#REF!</definedName>
    <definedName name="_______________Mar09">[6]Newabstract!#REF!</definedName>
    <definedName name="_______________Mar10">[6]Newabstract!#REF!</definedName>
    <definedName name="_______________Mar11">[6]Newabstract!#REF!</definedName>
    <definedName name="_______________Mar12">[6]Newabstract!#REF!</definedName>
    <definedName name="_______________Mar13">[6]Newabstract!#REF!</definedName>
    <definedName name="_______________Mar16">[6]Newabstract!#REF!</definedName>
    <definedName name="_______________Mar17">[6]Newabstract!#REF!</definedName>
    <definedName name="_______________Mar18">[6]Newabstract!#REF!</definedName>
    <definedName name="_______________Mar19">[6]Newabstract!#REF!</definedName>
    <definedName name="_______________Mar20">[6]Newabstract!#REF!</definedName>
    <definedName name="_______________Mar23">[6]Newabstract!#REF!</definedName>
    <definedName name="_______________Mar24">[6]Newabstract!#REF!</definedName>
    <definedName name="_______________Mar25">[6]Newabstract!#REF!</definedName>
    <definedName name="_______________Mar26">[6]Newabstract!#REF!</definedName>
    <definedName name="_______________Mar27">[6]Newabstract!#REF!</definedName>
    <definedName name="_______________Mar28">[6]Newabstract!#REF!</definedName>
    <definedName name="_______________Mar30">[6]Newabstract!#REF!</definedName>
    <definedName name="_______________Mar31">[6]Newabstract!#REF!</definedName>
    <definedName name="_______________NCS111">'[5]Schedule-1'!$B$1:$J$1</definedName>
    <definedName name="_______________SCH6">'[4]04REL'!#REF!</definedName>
    <definedName name="______________a65565">#REF!</definedName>
    <definedName name="_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BSD1">#REF!</definedName>
    <definedName name="______________BSD2">#REF!</definedName>
    <definedName name="______________IED1">#REF!</definedName>
    <definedName name="______________IED2">#REF!</definedName>
    <definedName name="_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_NCS111">'[5]Schedule-1'!$B$1:$J$1</definedName>
    <definedName name="______________SCH6">'[4]04REL'!#REF!</definedName>
    <definedName name="_____________a65565">#REF!</definedName>
    <definedName name="_____________Apr02">[6]Newabstract!#REF!</definedName>
    <definedName name="_____________Apr03">[6]Newabstract!#REF!</definedName>
    <definedName name="_____________Apr04">[6]Newabstract!#REF!</definedName>
    <definedName name="_____________Apr05">[6]Newabstract!#REF!</definedName>
    <definedName name="_____________Apr06">[6]Newabstract!#REF!</definedName>
    <definedName name="_____________Apr07">[6]Newabstract!#REF!</definedName>
    <definedName name="_____________Apr08">[6]Newabstract!#REF!</definedName>
    <definedName name="_____________Apr09">[6]Newabstract!#REF!</definedName>
    <definedName name="_____________Apr10">[6]Newabstract!#REF!</definedName>
    <definedName name="_____________Apr11">[6]Newabstract!#REF!</definedName>
    <definedName name="_____________Apr13">[6]Newabstract!#REF!</definedName>
    <definedName name="_____________Apr14">[6]Newabstract!#REF!</definedName>
    <definedName name="_____________Apr15">[6]Newabstract!#REF!</definedName>
    <definedName name="_____________Apr16">[6]Newabstract!#REF!</definedName>
    <definedName name="_____________Apr17">[6]Newabstract!#REF!</definedName>
    <definedName name="_____________Apr20">[6]Newabstract!#REF!</definedName>
    <definedName name="_____________Apr21">[6]Newabstract!#REF!</definedName>
    <definedName name="_____________Apr22">[6]Newabstract!#REF!</definedName>
    <definedName name="_____________Apr23">[6]Newabstract!#REF!</definedName>
    <definedName name="_____________Apr24">[6]Newabstract!#REF!</definedName>
    <definedName name="_____________Apr27">[6]Newabstract!#REF!</definedName>
    <definedName name="_____________Apr28">[6]Newabstract!#REF!</definedName>
    <definedName name="_____________Apr29">[6]Newabstract!#REF!</definedName>
    <definedName name="_____________Apr30">[6]Newabstract!#REF!</definedName>
    <definedName name="_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BSD1">#REF!</definedName>
    <definedName name="_____________BSD2">#REF!</definedName>
    <definedName name="_____________IED1">#REF!</definedName>
    <definedName name="_____________IED2">#REF!</definedName>
    <definedName name="_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_Mar06">[6]Newabstract!#REF!</definedName>
    <definedName name="_____________Mar09">[6]Newabstract!#REF!</definedName>
    <definedName name="_____________Mar10">[6]Newabstract!#REF!</definedName>
    <definedName name="_____________Mar11">[6]Newabstract!#REF!</definedName>
    <definedName name="_____________Mar12">[6]Newabstract!#REF!</definedName>
    <definedName name="_____________Mar13">[6]Newabstract!#REF!</definedName>
    <definedName name="_____________Mar16">[6]Newabstract!#REF!</definedName>
    <definedName name="_____________Mar17">[6]Newabstract!#REF!</definedName>
    <definedName name="_____________Mar18">[6]Newabstract!#REF!</definedName>
    <definedName name="_____________Mar19">[6]Newabstract!#REF!</definedName>
    <definedName name="_____________Mar20">[6]Newabstract!#REF!</definedName>
    <definedName name="_____________Mar23">[6]Newabstract!#REF!</definedName>
    <definedName name="_____________Mar24">[6]Newabstract!#REF!</definedName>
    <definedName name="_____________Mar25">[6]Newabstract!#REF!</definedName>
    <definedName name="_____________Mar26">[6]Newabstract!#REF!</definedName>
    <definedName name="_____________Mar27">[6]Newabstract!#REF!</definedName>
    <definedName name="_____________Mar28">[6]Newabstract!#REF!</definedName>
    <definedName name="_____________Mar30">[6]Newabstract!#REF!</definedName>
    <definedName name="_____________Mar31">[6]Newabstract!#REF!</definedName>
    <definedName name="_____________NCS111">'[5]Schedule-1'!$B$1:$J$1</definedName>
    <definedName name="_____________SCH6">'[4]04REL'!#REF!</definedName>
    <definedName name="____________a65565">#REF!</definedName>
    <definedName name="_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BSD1">#REF!</definedName>
    <definedName name="____________BSD2">#REF!</definedName>
    <definedName name="____________IED1">#REF!</definedName>
    <definedName name="____________IED2">#REF!</definedName>
    <definedName name="_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_NCS111">'[5]Schedule-1'!$B$1:$J$1</definedName>
    <definedName name="____________SCH6">'[4]04REL'!#REF!</definedName>
    <definedName name="___________a65565">#REF!</definedName>
    <definedName name="_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BSD1">#REF!</definedName>
    <definedName name="___________BSD2">#REF!</definedName>
    <definedName name="___________IED1">#REF!</definedName>
    <definedName name="___________IED2">#REF!</definedName>
    <definedName name="_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_NCS111">'[5]Schedule-1'!$B$1:$J$1</definedName>
    <definedName name="___________PH1">#N/A</definedName>
    <definedName name="___________SCH6">'[4]04REL'!#REF!</definedName>
    <definedName name="__________a65565">#REF!</definedName>
    <definedName name="_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BSD1">#REF!</definedName>
    <definedName name="__________BSD2">#REF!</definedName>
    <definedName name="__________IED1">#REF!</definedName>
    <definedName name="__________IED2">#REF!</definedName>
    <definedName name="_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_NCS111">'[5]Schedule-1'!$B$1:$J$1</definedName>
    <definedName name="__________PH1">#N/A</definedName>
    <definedName name="__________SCH6">'[4]04REL'!#REF!</definedName>
    <definedName name="_________a65565">#REF!</definedName>
    <definedName name="_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BSD1">#REF!</definedName>
    <definedName name="_________BSD2">#REF!</definedName>
    <definedName name="_________IED1">#REF!</definedName>
    <definedName name="_________IED2">#REF!</definedName>
    <definedName name="_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_NCS111">'[5]Schedule-1'!$B$1:$J$1</definedName>
    <definedName name="_________PH1">#N/A</definedName>
    <definedName name="_________SCH6">'[4]04REL'!#REF!</definedName>
    <definedName name="________a65565">#REF!</definedName>
    <definedName name="________Apr02">[6]Newabstract!#REF!</definedName>
    <definedName name="________Apr03">[6]Newabstract!#REF!</definedName>
    <definedName name="________Apr04">[6]Newabstract!#REF!</definedName>
    <definedName name="________Apr05">[6]Newabstract!#REF!</definedName>
    <definedName name="________Apr06">[6]Newabstract!#REF!</definedName>
    <definedName name="________Apr07">[6]Newabstract!#REF!</definedName>
    <definedName name="________Apr08">[6]Newabstract!#REF!</definedName>
    <definedName name="________Apr09">[6]Newabstract!#REF!</definedName>
    <definedName name="________Apr10">[6]Newabstract!#REF!</definedName>
    <definedName name="________Apr11">[6]Newabstract!#REF!</definedName>
    <definedName name="________Apr13">[6]Newabstract!#REF!</definedName>
    <definedName name="________Apr14">[6]Newabstract!#REF!</definedName>
    <definedName name="________Apr15">[6]Newabstract!#REF!</definedName>
    <definedName name="________Apr16">[6]Newabstract!#REF!</definedName>
    <definedName name="________Apr17">[6]Newabstract!#REF!</definedName>
    <definedName name="________Apr20">[6]Newabstract!#REF!</definedName>
    <definedName name="________Apr21">[6]Newabstract!#REF!</definedName>
    <definedName name="________Apr22">[6]Newabstract!#REF!</definedName>
    <definedName name="________Apr23">[6]Newabstract!#REF!</definedName>
    <definedName name="________Apr24">[6]Newabstract!#REF!</definedName>
    <definedName name="________Apr27">[6]Newabstract!#REF!</definedName>
    <definedName name="________Apr28">[6]Newabstract!#REF!</definedName>
    <definedName name="________Apr29">[6]Newabstract!#REF!</definedName>
    <definedName name="________Apr30">[6]Newabstract!#REF!</definedName>
    <definedName name="_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BSD1">#REF!</definedName>
    <definedName name="________BSD2">#REF!</definedName>
    <definedName name="________FC1">[7]DEMFIXLD!$A$1:$E$205</definedName>
    <definedName name="________IED1">#REF!</definedName>
    <definedName name="________IED2">#REF!</definedName>
    <definedName name="_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_Mar06">[6]Newabstract!#REF!</definedName>
    <definedName name="________Mar09">[6]Newabstract!#REF!</definedName>
    <definedName name="________Mar10">[6]Newabstract!#REF!</definedName>
    <definedName name="________Mar11">[6]Newabstract!#REF!</definedName>
    <definedName name="________Mar12">[6]Newabstract!#REF!</definedName>
    <definedName name="________Mar13">[6]Newabstract!#REF!</definedName>
    <definedName name="________Mar16">[6]Newabstract!#REF!</definedName>
    <definedName name="________Mar17">[6]Newabstract!#REF!</definedName>
    <definedName name="________Mar18">[6]Newabstract!#REF!</definedName>
    <definedName name="________Mar19">[6]Newabstract!#REF!</definedName>
    <definedName name="________Mar20">[6]Newabstract!#REF!</definedName>
    <definedName name="________Mar23">[6]Newabstract!#REF!</definedName>
    <definedName name="________Mar24">[6]Newabstract!#REF!</definedName>
    <definedName name="________Mar25">[6]Newabstract!#REF!</definedName>
    <definedName name="________Mar26">[6]Newabstract!#REF!</definedName>
    <definedName name="________Mar27">[6]Newabstract!#REF!</definedName>
    <definedName name="________Mar28">[6]Newabstract!#REF!</definedName>
    <definedName name="________Mar30">[6]Newabstract!#REF!</definedName>
    <definedName name="________Mar31">[6]Newabstract!#REF!</definedName>
    <definedName name="________NCS111">'[5]Schedule-1'!$B$1:$J$1</definedName>
    <definedName name="________PH1">#N/A</definedName>
    <definedName name="________SCH6">'[4]04REL'!#REF!</definedName>
    <definedName name="_______a65565">#REF!</definedName>
    <definedName name="_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BS1">[8]BSPL!$A$2:$E$56</definedName>
    <definedName name="_______bs2">#REF!</definedName>
    <definedName name="_______BSD1">#REF!</definedName>
    <definedName name="_______BSD2">#REF!</definedName>
    <definedName name="_______FC1">[9]DEMFIXLD!$A$1:$E$205</definedName>
    <definedName name="_______IED1">#REF!</definedName>
    <definedName name="_______IED2">#REF!</definedName>
    <definedName name="_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NCS111">'[10]Schedule-1'!$B$1:$J$1</definedName>
    <definedName name="_______PH1">#N/A</definedName>
    <definedName name="_______PL1">[8]BSPL!$A$58:$E$111</definedName>
    <definedName name="_______SCH1">#REF!</definedName>
    <definedName name="_______SCH10">#REF!</definedName>
    <definedName name="_______SCH11">#REF!</definedName>
    <definedName name="_______SCH12">[8]BSPL!$A$655:$D$692</definedName>
    <definedName name="_______sch13">[8]BSPL!$A$694:$D$744</definedName>
    <definedName name="_______SCH2">#REF!</definedName>
    <definedName name="_______SCH3">#REF!</definedName>
    <definedName name="_______SCH4">#REF!</definedName>
    <definedName name="_______SCH5">#REF!</definedName>
    <definedName name="_______SCH6">'[4]04REL'!#REF!</definedName>
    <definedName name="_______SCH7">#REF!</definedName>
    <definedName name="_______SCH8">#REF!</definedName>
    <definedName name="_______SCH9">#REF!</definedName>
    <definedName name="______a65565">#REF!</definedName>
    <definedName name="______Apr02">[6]Newabstract!#REF!</definedName>
    <definedName name="______Apr03">[6]Newabstract!#REF!</definedName>
    <definedName name="______Apr04">[6]Newabstract!#REF!</definedName>
    <definedName name="______Apr05">[6]Newabstract!#REF!</definedName>
    <definedName name="______Apr06">[6]Newabstract!#REF!</definedName>
    <definedName name="______Apr07">[6]Newabstract!#REF!</definedName>
    <definedName name="______Apr08">[6]Newabstract!#REF!</definedName>
    <definedName name="______Apr09">[6]Newabstract!#REF!</definedName>
    <definedName name="______Apr10">[6]Newabstract!#REF!</definedName>
    <definedName name="______Apr11">[6]Newabstract!#REF!</definedName>
    <definedName name="______Apr13">[6]Newabstract!#REF!</definedName>
    <definedName name="______Apr14">[6]Newabstract!#REF!</definedName>
    <definedName name="______Apr15">[6]Newabstract!#REF!</definedName>
    <definedName name="______Apr16">[6]Newabstract!#REF!</definedName>
    <definedName name="______Apr17">[6]Newabstract!#REF!</definedName>
    <definedName name="______Apr20">[6]Newabstract!#REF!</definedName>
    <definedName name="______Apr21">[6]Newabstract!#REF!</definedName>
    <definedName name="______Apr22">[6]Newabstract!#REF!</definedName>
    <definedName name="______Apr23">[6]Newabstract!#REF!</definedName>
    <definedName name="______Apr24">[6]Newabstract!#REF!</definedName>
    <definedName name="______Apr27">[6]Newabstract!#REF!</definedName>
    <definedName name="______Apr28">[6]Newabstract!#REF!</definedName>
    <definedName name="______Apr29">[6]Newabstract!#REF!</definedName>
    <definedName name="______Apr30">[6]Newabstract!#REF!</definedName>
    <definedName name="_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BS1">[8]BSPL!$A$2:$E$56</definedName>
    <definedName name="______bs2">#REF!</definedName>
    <definedName name="______BSD1">#REF!</definedName>
    <definedName name="______BSD2">#REF!</definedName>
    <definedName name="______FC1">[11]DEMFIXLD!$A$1:$E$205</definedName>
    <definedName name="______IED1">#REF!</definedName>
    <definedName name="______IED2">#REF!</definedName>
    <definedName name="_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LD1">[1]DLC!$K$59:$AF$8180</definedName>
    <definedName name="______LD2">[1]DLC!$GR$56:$HT$8181</definedName>
    <definedName name="______LD3">[1]DLC!$HV$57:$IO$8181</definedName>
    <definedName name="______LD4">[1]DLC!$AH$32:$BE$8180</definedName>
    <definedName name="______LD5">[1]DLC!$GR$53:$HK$8180</definedName>
    <definedName name="______LD6">[1]DLC!$GR$69:$HL$8180</definedName>
    <definedName name="______LR1">#REF!</definedName>
    <definedName name="______LR2">#REF!</definedName>
    <definedName name="______Mar06">[6]Newabstract!#REF!</definedName>
    <definedName name="______Mar09">[6]Newabstract!#REF!</definedName>
    <definedName name="______Mar10">[6]Newabstract!#REF!</definedName>
    <definedName name="______Mar11">[6]Newabstract!#REF!</definedName>
    <definedName name="______Mar12">[6]Newabstract!#REF!</definedName>
    <definedName name="______Mar13">[6]Newabstract!#REF!</definedName>
    <definedName name="______Mar16">[6]Newabstract!#REF!</definedName>
    <definedName name="______Mar17">[6]Newabstract!#REF!</definedName>
    <definedName name="______Mar18">[6]Newabstract!#REF!</definedName>
    <definedName name="______Mar19">[6]Newabstract!#REF!</definedName>
    <definedName name="______Mar20">[6]Newabstract!#REF!</definedName>
    <definedName name="______Mar23">[6]Newabstract!#REF!</definedName>
    <definedName name="______Mar24">[6]Newabstract!#REF!</definedName>
    <definedName name="______Mar25">[6]Newabstract!#REF!</definedName>
    <definedName name="______Mar26">[6]Newabstract!#REF!</definedName>
    <definedName name="______Mar27">[6]Newabstract!#REF!</definedName>
    <definedName name="______Mar28">[6]Newabstract!#REF!</definedName>
    <definedName name="______Mar30">[6]Newabstract!#REF!</definedName>
    <definedName name="______Mar31">[6]Newabstract!#REF!</definedName>
    <definedName name="______NCS111">'[10]Schedule-1'!$B$1:$J$1</definedName>
    <definedName name="______PH1">#N/A</definedName>
    <definedName name="______PL1">[8]BSPL!$A$58:$E$111</definedName>
    <definedName name="______SCH1">#REF!</definedName>
    <definedName name="______SCH10">#REF!</definedName>
    <definedName name="______SCH11">#REF!</definedName>
    <definedName name="______SCH12">[8]BSPL!$A$655:$D$692</definedName>
    <definedName name="______sch13">[8]BSPL!$A$694:$D$744</definedName>
    <definedName name="______SCH2">#REF!</definedName>
    <definedName name="______SCH3">#REF!</definedName>
    <definedName name="______SCH4">#REF!</definedName>
    <definedName name="______SCH5">#REF!</definedName>
    <definedName name="______SCH6">'[4]04REL'!#REF!</definedName>
    <definedName name="______SCH7">#REF!</definedName>
    <definedName name="______SCH8">#REF!</definedName>
    <definedName name="______SCH9">#REF!</definedName>
    <definedName name="______SH1">'[12]Executive Summary -Thermal'!$A$4:$H$108</definedName>
    <definedName name="______SH10">'[12]Executive Summary -Thermal'!$A$4:$G$118</definedName>
    <definedName name="______SH11">'[12]Executive Summary -Thermal'!$A$4:$H$167</definedName>
    <definedName name="______SH2">'[12]Executive Summary -Thermal'!$A$4:$H$157</definedName>
    <definedName name="______SH3">'[12]Executive Summary -Thermal'!$A$4:$H$136</definedName>
    <definedName name="______SH4">'[12]Executive Summary -Thermal'!$A$4:$H$96</definedName>
    <definedName name="______SH5">'[12]Executive Summary -Thermal'!$A$4:$H$96</definedName>
    <definedName name="______SH6">'[12]Executive Summary -Thermal'!$A$4:$H$95</definedName>
    <definedName name="______SH7">'[12]Executive Summary -Thermal'!$A$4:$H$163</definedName>
    <definedName name="______SH8">'[12]Executive Summary -Thermal'!$A$4:$H$133</definedName>
    <definedName name="______SH9">'[12]Executive Summary -Thermal'!$A$4:$H$194</definedName>
    <definedName name="_____a65565">#REF!</definedName>
    <definedName name="_____Apr02">[6]Newabstract!#REF!</definedName>
    <definedName name="_____Apr03">[6]Newabstract!#REF!</definedName>
    <definedName name="_____Apr04">[6]Newabstract!#REF!</definedName>
    <definedName name="_____Apr05">[6]Newabstract!#REF!</definedName>
    <definedName name="_____Apr06">[6]Newabstract!#REF!</definedName>
    <definedName name="_____Apr07">[6]Newabstract!#REF!</definedName>
    <definedName name="_____Apr08">[6]Newabstract!#REF!</definedName>
    <definedName name="_____Apr09">[6]Newabstract!#REF!</definedName>
    <definedName name="_____Apr10">[6]Newabstract!#REF!</definedName>
    <definedName name="_____Apr11">[6]Newabstract!#REF!</definedName>
    <definedName name="_____Apr13">[6]Newabstract!#REF!</definedName>
    <definedName name="_____Apr14">[6]Newabstract!#REF!</definedName>
    <definedName name="_____Apr15">[6]Newabstract!#REF!</definedName>
    <definedName name="_____Apr16">[6]Newabstract!#REF!</definedName>
    <definedName name="_____Apr17">[6]Newabstract!#REF!</definedName>
    <definedName name="_____Apr20">[6]Newabstract!#REF!</definedName>
    <definedName name="_____Apr21">[6]Newabstract!#REF!</definedName>
    <definedName name="_____Apr22">[6]Newabstract!#REF!</definedName>
    <definedName name="_____Apr23">[6]Newabstract!#REF!</definedName>
    <definedName name="_____Apr24">[6]Newabstract!#REF!</definedName>
    <definedName name="_____Apr27">[6]Newabstract!#REF!</definedName>
    <definedName name="_____Apr28">[6]Newabstract!#REF!</definedName>
    <definedName name="_____Apr29">[6]Newabstract!#REF!</definedName>
    <definedName name="_____Apr30">[6]Newabstract!#REF!</definedName>
    <definedName name="_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BS1">[8]BSPL!$A$2:$E$56</definedName>
    <definedName name="_____bs2">#REF!</definedName>
    <definedName name="_____BSD1">#REF!</definedName>
    <definedName name="_____BSD2">#REF!</definedName>
    <definedName name="_____CZ1">[13]data!$F$721</definedName>
    <definedName name="_____FC1">[11]DEMFIXLD!$A$1:$E$205</definedName>
    <definedName name="_____IED1">#REF!</definedName>
    <definedName name="_____IED2">#REF!</definedName>
    <definedName name="_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LD1">[1]DLC!$K$59:$AF$8180</definedName>
    <definedName name="_____LD2">[1]DLC!$GR$56:$HT$8181</definedName>
    <definedName name="_____LD3">[1]DLC!$HV$57:$IO$8181</definedName>
    <definedName name="_____LD4">[1]DLC!$AH$32:$BE$8180</definedName>
    <definedName name="_____LD5">[1]DLC!$GR$53:$HK$8180</definedName>
    <definedName name="_____LD6">[1]DLC!$GR$69:$HL$8180</definedName>
    <definedName name="_____LR1">#REF!</definedName>
    <definedName name="_____LR2">#REF!</definedName>
    <definedName name="_____Mar06">[6]Newabstract!#REF!</definedName>
    <definedName name="_____Mar09">[6]Newabstract!#REF!</definedName>
    <definedName name="_____Mar10">[6]Newabstract!#REF!</definedName>
    <definedName name="_____Mar11">[6]Newabstract!#REF!</definedName>
    <definedName name="_____Mar12">[6]Newabstract!#REF!</definedName>
    <definedName name="_____Mar13">[6]Newabstract!#REF!</definedName>
    <definedName name="_____Mar16">[6]Newabstract!#REF!</definedName>
    <definedName name="_____Mar17">[6]Newabstract!#REF!</definedName>
    <definedName name="_____Mar18">[6]Newabstract!#REF!</definedName>
    <definedName name="_____Mar19">[6]Newabstract!#REF!</definedName>
    <definedName name="_____Mar20">[6]Newabstract!#REF!</definedName>
    <definedName name="_____Mar23">[6]Newabstract!#REF!</definedName>
    <definedName name="_____Mar24">[6]Newabstract!#REF!</definedName>
    <definedName name="_____Mar25">[6]Newabstract!#REF!</definedName>
    <definedName name="_____Mar26">[6]Newabstract!#REF!</definedName>
    <definedName name="_____Mar27">[6]Newabstract!#REF!</definedName>
    <definedName name="_____Mar28">[6]Newabstract!#REF!</definedName>
    <definedName name="_____Mar30">[6]Newabstract!#REF!</definedName>
    <definedName name="_____Mar31">[6]Newabstract!#REF!</definedName>
    <definedName name="_____NCS111">'[14]Schedule-1'!$B$1:$J$1</definedName>
    <definedName name="_____PH1">#N/A</definedName>
    <definedName name="_____PL1">[8]BSPL!$A$58:$E$111</definedName>
    <definedName name="_____SCH1">#REF!</definedName>
    <definedName name="_____SCH10">#REF!</definedName>
    <definedName name="_____SCH11">#REF!</definedName>
    <definedName name="_____SCH12">[8]BSPL!$A$655:$D$692</definedName>
    <definedName name="_____sch13">[8]BSPL!$A$694:$D$744</definedName>
    <definedName name="_____SCH2">#REF!</definedName>
    <definedName name="_____SCH3">#REF!</definedName>
    <definedName name="_____SCH4">#REF!</definedName>
    <definedName name="_____SCH5">#REF!</definedName>
    <definedName name="_____SCH6">'[4]04REL'!#REF!</definedName>
    <definedName name="_____SCH7">#REF!</definedName>
    <definedName name="_____SCH8">#REF!</definedName>
    <definedName name="_____SCH9">#REF!</definedName>
    <definedName name="_____SH1">'[12]Executive Summary -Thermal'!$A$4:$H$108</definedName>
    <definedName name="_____SH10">'[12]Executive Summary -Thermal'!$A$4:$G$118</definedName>
    <definedName name="_____SH11">'[12]Executive Summary -Thermal'!$A$4:$H$167</definedName>
    <definedName name="_____SH2">'[12]Executive Summary -Thermal'!$A$4:$H$157</definedName>
    <definedName name="_____SH3">'[12]Executive Summary -Thermal'!$A$4:$H$136</definedName>
    <definedName name="_____SH4">'[12]Executive Summary -Thermal'!$A$4:$H$96</definedName>
    <definedName name="_____SH5">'[12]Executive Summary -Thermal'!$A$4:$H$96</definedName>
    <definedName name="_____SH6">'[12]Executive Summary -Thermal'!$A$4:$H$95</definedName>
    <definedName name="_____SH7">'[12]Executive Summary -Thermal'!$A$4:$H$163</definedName>
    <definedName name="_____SH8">'[12]Executive Summary -Thermal'!$A$4:$H$133</definedName>
    <definedName name="_____SH9">'[12]Executive Summary -Thermal'!$A$4:$H$194</definedName>
    <definedName name="____a65565">#REF!</definedName>
    <definedName name="____Apr02">[6]Newabstract!#REF!</definedName>
    <definedName name="____Apr03">[6]Newabstract!#REF!</definedName>
    <definedName name="____Apr04">[6]Newabstract!#REF!</definedName>
    <definedName name="____Apr05">[6]Newabstract!#REF!</definedName>
    <definedName name="____Apr06">[6]Newabstract!#REF!</definedName>
    <definedName name="____Apr07">[6]Newabstract!#REF!</definedName>
    <definedName name="____Apr08">[6]Newabstract!#REF!</definedName>
    <definedName name="____Apr09">[6]Newabstract!#REF!</definedName>
    <definedName name="____Apr10">[6]Newabstract!#REF!</definedName>
    <definedName name="____Apr11">[6]Newabstract!#REF!</definedName>
    <definedName name="____Apr13">[6]Newabstract!#REF!</definedName>
    <definedName name="____Apr14">[6]Newabstract!#REF!</definedName>
    <definedName name="____Apr15">[6]Newabstract!#REF!</definedName>
    <definedName name="____Apr16">[6]Newabstract!#REF!</definedName>
    <definedName name="____Apr17">[6]Newabstract!#REF!</definedName>
    <definedName name="____Apr20">[6]Newabstract!#REF!</definedName>
    <definedName name="____Apr21">[6]Newabstract!#REF!</definedName>
    <definedName name="____Apr22">[6]Newabstract!#REF!</definedName>
    <definedName name="____Apr23">[6]Newabstract!#REF!</definedName>
    <definedName name="____Apr24">[6]Newabstract!#REF!</definedName>
    <definedName name="____Apr27">[6]Newabstract!#REF!</definedName>
    <definedName name="____Apr28">[6]Newabstract!#REF!</definedName>
    <definedName name="____Apr29">[6]Newabstract!#REF!</definedName>
    <definedName name="____Apr30">[6]Newabstract!#REF!</definedName>
    <definedName name="_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BS1">[8]BSPL!$A$2:$E$56</definedName>
    <definedName name="____BSD1">#REF!</definedName>
    <definedName name="____BSD2">#REF!</definedName>
    <definedName name="____CZ1">[15]data!$F$721</definedName>
    <definedName name="____FC1">[9]DEMFIXLD!$A$1:$E$205</definedName>
    <definedName name="____IED1">#REF!</definedName>
    <definedName name="____IED2">#REF!</definedName>
    <definedName name="_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kvs1" localSheetId="6" hidden="1">{#N/A,#N/A,FALSE,"COVER1.XLS ";#N/A,#N/A,FALSE,"RACT1.XLS";#N/A,#N/A,FALSE,"RACT2.XLS";#N/A,#N/A,FALSE,"ECCMP";#N/A,#N/A,FALSE,"WELDER.XLS"}</definedName>
    <definedName name="____kvs1" localSheetId="0" hidden="1">{#N/A,#N/A,FALSE,"COVER1.XLS ";#N/A,#N/A,FALSE,"RACT1.XLS";#N/A,#N/A,FALSE,"RACT2.XLS";#N/A,#N/A,FALSE,"ECCMP";#N/A,#N/A,FALSE,"WELDER.XLS"}</definedName>
    <definedName name="____kvs1" hidden="1">{#N/A,#N/A,FALSE,"COVER1.XLS ";#N/A,#N/A,FALSE,"RACT1.XLS";#N/A,#N/A,FALSE,"RACT2.XLS";#N/A,#N/A,FALSE,"ECCMP";#N/A,#N/A,FALSE,"WELDER.XLS"}</definedName>
    <definedName name="____kvs2" localSheetId="6" hidden="1">{#N/A,#N/A,FALSE,"COVER1.XLS ";#N/A,#N/A,FALSE,"RACT1.XLS";#N/A,#N/A,FALSE,"RACT2.XLS";#N/A,#N/A,FALSE,"ECCMP";#N/A,#N/A,FALSE,"WELDER.XLS"}</definedName>
    <definedName name="____kvs2" localSheetId="0" hidden="1">{#N/A,#N/A,FALSE,"COVER1.XLS ";#N/A,#N/A,FALSE,"RACT1.XLS";#N/A,#N/A,FALSE,"RACT2.XLS";#N/A,#N/A,FALSE,"ECCMP";#N/A,#N/A,FALSE,"WELDER.XLS"}</definedName>
    <definedName name="____kvs2" hidden="1">{#N/A,#N/A,FALSE,"COVER1.XLS ";#N/A,#N/A,FALSE,"RACT1.XLS";#N/A,#N/A,FALSE,"RACT2.XLS";#N/A,#N/A,FALSE,"ECCMP";#N/A,#N/A,FALSE,"WELDER.XLS"}</definedName>
    <definedName name="____kvs5" localSheetId="6" hidden="1">{#N/A,#N/A,FALSE,"COVER.XLS";#N/A,#N/A,FALSE,"RACT1.XLS";#N/A,#N/A,FALSE,"RACT2.XLS";#N/A,#N/A,FALSE,"ECCMP";#N/A,#N/A,FALSE,"WELDER.XLS"}</definedName>
    <definedName name="____kvs5" localSheetId="0" hidden="1">{#N/A,#N/A,FALSE,"COVER.XLS";#N/A,#N/A,FALSE,"RACT1.XLS";#N/A,#N/A,FALSE,"RACT2.XLS";#N/A,#N/A,FALSE,"ECCMP";#N/A,#N/A,FALSE,"WELDER.XLS"}</definedName>
    <definedName name="____kvs5" hidden="1">{#N/A,#N/A,FALSE,"COVER.XLS";#N/A,#N/A,FALSE,"RACT1.XLS";#N/A,#N/A,FALSE,"RACT2.XLS";#N/A,#N/A,FALSE,"ECCMP";#N/A,#N/A,FALSE,"WELDER.XLS"}</definedName>
    <definedName name="____kvs8" localSheetId="6" hidden="1">{#N/A,#N/A,FALSE,"COVER1.XLS ";#N/A,#N/A,FALSE,"RACT1.XLS";#N/A,#N/A,FALSE,"RACT2.XLS";#N/A,#N/A,FALSE,"ECCMP";#N/A,#N/A,FALSE,"WELDER.XLS"}</definedName>
    <definedName name="____kvs8" localSheetId="0" hidden="1">{#N/A,#N/A,FALSE,"COVER1.XLS ";#N/A,#N/A,FALSE,"RACT1.XLS";#N/A,#N/A,FALSE,"RACT2.XLS";#N/A,#N/A,FALSE,"ECCMP";#N/A,#N/A,FALSE,"WELDER.XLS"}</definedName>
    <definedName name="____kvs8" hidden="1">{#N/A,#N/A,FALSE,"COVER1.XLS ";#N/A,#N/A,FALSE,"RACT1.XLS";#N/A,#N/A,FALSE,"RACT2.XLS";#N/A,#N/A,FALSE,"ECCMP";#N/A,#N/A,FALSE,"WELDER.XLS"}</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k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R1">#REF!</definedName>
    <definedName name="____LR2">#REF!</definedName>
    <definedName name="____Mar06">[6]Newabstract!#REF!</definedName>
    <definedName name="____Mar09">[6]Newabstract!#REF!</definedName>
    <definedName name="____Mar10">[6]Newabstract!#REF!</definedName>
    <definedName name="____Mar11">[6]Newabstract!#REF!</definedName>
    <definedName name="____Mar12">[6]Newabstract!#REF!</definedName>
    <definedName name="____Mar13">[6]Newabstract!#REF!</definedName>
    <definedName name="____Mar16">[6]Newabstract!#REF!</definedName>
    <definedName name="____Mar17">[6]Newabstract!#REF!</definedName>
    <definedName name="____Mar18">[6]Newabstract!#REF!</definedName>
    <definedName name="____Mar19">[6]Newabstract!#REF!</definedName>
    <definedName name="____Mar20">[6]Newabstract!#REF!</definedName>
    <definedName name="____Mar23">[6]Newabstract!#REF!</definedName>
    <definedName name="____Mar24">[6]Newabstract!#REF!</definedName>
    <definedName name="____Mar25">[6]Newabstract!#REF!</definedName>
    <definedName name="____Mar26">[6]Newabstract!#REF!</definedName>
    <definedName name="____Mar27">[6]Newabstract!#REF!</definedName>
    <definedName name="____Mar28">[6]Newabstract!#REF!</definedName>
    <definedName name="____Mar30">[6]Newabstract!#REF!</definedName>
    <definedName name="____Mar31">[6]Newabstract!#REF!</definedName>
    <definedName name="____NCS111">'[14]Schedule-1'!$B$1:$J$1</definedName>
    <definedName name="____PH1">#N/A</definedName>
    <definedName name="____PL1">[8]BSPL!$A$58:$E$111</definedName>
    <definedName name="____PRN1" localSheetId="6" hidden="1">{#N/A,#N/A,FALSE,"COVER.XLS";#N/A,#N/A,FALSE,"RACT1.XLS";#N/A,#N/A,FALSE,"RACT2.XLS";#N/A,#N/A,FALSE,"ECCMP";#N/A,#N/A,FALSE,"WELDER.XLS"}</definedName>
    <definedName name="____PRN1" localSheetId="0" hidden="1">{#N/A,#N/A,FALSE,"COVER.XLS";#N/A,#N/A,FALSE,"RACT1.XLS";#N/A,#N/A,FALSE,"RACT2.XLS";#N/A,#N/A,FALSE,"ECCMP";#N/A,#N/A,FALSE,"WELDER.XLS"}</definedName>
    <definedName name="____PRN1" hidden="1">{#N/A,#N/A,FALSE,"COVER.XLS";#N/A,#N/A,FALSE,"RACT1.XLS";#N/A,#N/A,FALSE,"RACT2.XLS";#N/A,#N/A,FALSE,"ECCMP";#N/A,#N/A,FALSE,"WELDER.XLS"}</definedName>
    <definedName name="____SCH12">[8]BSPL!$A$655:$D$692</definedName>
    <definedName name="____sch13">[8]BSPL!$A$694:$D$744</definedName>
    <definedName name="____SCH5">#REF!</definedName>
    <definedName name="____SCH6">'[4]04REL'!#REF!</definedName>
    <definedName name="____SH1">'[12]Executive Summary -Thermal'!$A$4:$H$108</definedName>
    <definedName name="____SH10">'[12]Executive Summary -Thermal'!$A$4:$G$118</definedName>
    <definedName name="____SH11">'[12]Executive Summary -Thermal'!$A$4:$H$167</definedName>
    <definedName name="____SH2">'[12]Executive Summary -Thermal'!$A$4:$H$157</definedName>
    <definedName name="____SH3">'[12]Executive Summary -Thermal'!$A$4:$H$136</definedName>
    <definedName name="____SH4">'[12]Executive Summary -Thermal'!$A$4:$H$96</definedName>
    <definedName name="____SH5">'[12]Executive Summary -Thermal'!$A$4:$H$96</definedName>
    <definedName name="____SH6">'[12]Executive Summary -Thermal'!$A$4:$H$95</definedName>
    <definedName name="____SH7">'[12]Executive Summary -Thermal'!$A$4:$H$163</definedName>
    <definedName name="____SH8">'[12]Executive Summary -Thermal'!$A$4:$H$133</definedName>
    <definedName name="____SH9">'[12]Executive Summary -Thermal'!$A$4:$H$194</definedName>
    <definedName name="____tr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localSheetId="6" hidden="1">{#N/A,#N/A,FALSE,"COVER1.XLS ";#N/A,#N/A,FALSE,"RACT1.XLS";#N/A,#N/A,FALSE,"RACT2.XLS";#N/A,#N/A,FALSE,"ECCMP";#N/A,#N/A,FALSE,"WELDER.XLS"}</definedName>
    <definedName name="____WRN1" localSheetId="0" hidden="1">{#N/A,#N/A,FALSE,"COVER1.XLS ";#N/A,#N/A,FALSE,"RACT1.XLS";#N/A,#N/A,FALSE,"RACT2.XLS";#N/A,#N/A,FALSE,"ECCMP";#N/A,#N/A,FALSE,"WELDER.XLS"}</definedName>
    <definedName name="____WRN1" hidden="1">{#N/A,#N/A,FALSE,"COVER1.XLS ";#N/A,#N/A,FALSE,"RACT1.XLS";#N/A,#N/A,FALSE,"RACT2.XLS";#N/A,#N/A,FALSE,"ECCMP";#N/A,#N/A,FALSE,"WELDER.XLS"}</definedName>
    <definedName name="____WRN2" localSheetId="6" hidden="1">{#N/A,#N/A,FALSE,"COVER1.XLS ";#N/A,#N/A,FALSE,"RACT1.XLS";#N/A,#N/A,FALSE,"RACT2.XLS";#N/A,#N/A,FALSE,"ECCMP";#N/A,#N/A,FALSE,"WELDER.XLS"}</definedName>
    <definedName name="____WRN2" localSheetId="0" hidden="1">{#N/A,#N/A,FALSE,"COVER1.XLS ";#N/A,#N/A,FALSE,"RACT1.XLS";#N/A,#N/A,FALSE,"RACT2.XLS";#N/A,#N/A,FALSE,"ECCMP";#N/A,#N/A,FALSE,"WELDER.XLS"}</definedName>
    <definedName name="____WRN2" hidden="1">{#N/A,#N/A,FALSE,"COVER1.XLS ";#N/A,#N/A,FALSE,"RACT1.XLS";#N/A,#N/A,FALSE,"RACT2.XLS";#N/A,#N/A,FALSE,"ECCMP";#N/A,#N/A,FALSE,"WELDER.XLS"}</definedName>
    <definedName name="____WRN3" localSheetId="6" hidden="1">{#N/A,#N/A,FALSE,"consu_cover";#N/A,#N/A,FALSE,"consu_strategy";#N/A,#N/A,FALSE,"consu_flow";#N/A,#N/A,FALSE,"Summary_reqmt";#N/A,#N/A,FALSE,"field_ppg";#N/A,#N/A,FALSE,"ppg_shop";#N/A,#N/A,FALSE,"strl";#N/A,#N/A,FALSE,"tankages";#N/A,#N/A,FALSE,"gases"}</definedName>
    <definedName name="____WRN3" localSheetId="0" hidden="1">{#N/A,#N/A,FALSE,"consu_cover";#N/A,#N/A,FALSE,"consu_strategy";#N/A,#N/A,FALSE,"consu_flow";#N/A,#N/A,FALSE,"Summary_reqmt";#N/A,#N/A,FALSE,"field_ppg";#N/A,#N/A,FALSE,"ppg_shop";#N/A,#N/A,FALSE,"strl";#N/A,#N/A,FALSE,"tankages";#N/A,#N/A,FALSE,"gases"}</definedName>
    <definedName name="____WRN3" hidden="1">{#N/A,#N/A,FALSE,"consu_cover";#N/A,#N/A,FALSE,"consu_strategy";#N/A,#N/A,FALSE,"consu_flow";#N/A,#N/A,FALSE,"Summary_reqmt";#N/A,#N/A,FALSE,"field_ppg";#N/A,#N/A,FALSE,"ppg_shop";#N/A,#N/A,FALSE,"strl";#N/A,#N/A,FALSE,"tankages";#N/A,#N/A,FALSE,"gases"}</definedName>
    <definedName name="___a65565">#REF!</definedName>
    <definedName name="___Apr02">[6]Newabstract!#REF!</definedName>
    <definedName name="___Apr03">[6]Newabstract!#REF!</definedName>
    <definedName name="___Apr04">[6]Newabstract!#REF!</definedName>
    <definedName name="___Apr05">[6]Newabstract!#REF!</definedName>
    <definedName name="___Apr06">[6]Newabstract!#REF!</definedName>
    <definedName name="___Apr07">[6]Newabstract!#REF!</definedName>
    <definedName name="___Apr08">[6]Newabstract!#REF!</definedName>
    <definedName name="___Apr09">[6]Newabstract!#REF!</definedName>
    <definedName name="___Apr10">[6]Newabstract!#REF!</definedName>
    <definedName name="___Apr11">[6]Newabstract!#REF!</definedName>
    <definedName name="___Apr13">[6]Newabstract!#REF!</definedName>
    <definedName name="___Apr14">[6]Newabstract!#REF!</definedName>
    <definedName name="___Apr15">[6]Newabstract!#REF!</definedName>
    <definedName name="___Apr16">[6]Newabstract!#REF!</definedName>
    <definedName name="___Apr17">[6]Newabstract!#REF!</definedName>
    <definedName name="___Apr20">[6]Newabstract!#REF!</definedName>
    <definedName name="___Apr21">[6]Newabstract!#REF!</definedName>
    <definedName name="___Apr22">[6]Newabstract!#REF!</definedName>
    <definedName name="___Apr23">[6]Newabstract!#REF!</definedName>
    <definedName name="___Apr24">[6]Newabstract!#REF!</definedName>
    <definedName name="___Apr27">[6]Newabstract!#REF!</definedName>
    <definedName name="___Apr28">[6]Newabstract!#REF!</definedName>
    <definedName name="___Apr29">[6]Newabstract!#REF!</definedName>
    <definedName name="___Apr30">[6]Newabstract!#REF!</definedName>
    <definedName name="_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b65555">#REF!</definedName>
    <definedName name="___BS1">[8]BSPL!$A$2:$E$56</definedName>
    <definedName name="___BSD1">#REF!</definedName>
    <definedName name="___BSD2">#REF!</definedName>
    <definedName name="___CZ1">[15]data!$F$721</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58">#REF!</definedName>
    <definedName name="___DAT59">#REF!</definedName>
    <definedName name="___DAT6">#REF!</definedName>
    <definedName name="___DAT60">#REF!</definedName>
    <definedName name="___DAT61">#REF!</definedName>
    <definedName name="___DAT62">#REF!</definedName>
    <definedName name="___DAT63">#REF!</definedName>
    <definedName name="___DAT64">#REF!</definedName>
    <definedName name="___DAT65">#REF!</definedName>
    <definedName name="___DAT66">#REF!</definedName>
    <definedName name="___DAT67">#REF!</definedName>
    <definedName name="___DAT68">#REF!</definedName>
    <definedName name="___DAT69">#REF!</definedName>
    <definedName name="___DAT7">#REF!</definedName>
    <definedName name="___DAT70">#REF!</definedName>
    <definedName name="___DAT71">#REF!</definedName>
    <definedName name="___DAT72">#REF!</definedName>
    <definedName name="___DAT73">#REF!</definedName>
    <definedName name="___DAT74">#REF!</definedName>
    <definedName name="___DAT75">#REF!</definedName>
    <definedName name="___DAT76">#REF!</definedName>
    <definedName name="___DAT77">#REF!</definedName>
    <definedName name="___DAT78">#REF!</definedName>
    <definedName name="___DAT79">#REF!</definedName>
    <definedName name="___DAT8">#REF!</definedName>
    <definedName name="___DAT80">#REF!</definedName>
    <definedName name="___DAT81">#REF!</definedName>
    <definedName name="___DAT82">#REF!</definedName>
    <definedName name="___DAT83">#REF!</definedName>
    <definedName name="___DAT84">#REF!</definedName>
    <definedName name="___DAT85">#REF!</definedName>
    <definedName name="___DAT86">#REF!</definedName>
    <definedName name="___DAT87">#REF!</definedName>
    <definedName name="___DAT9">#REF!</definedName>
    <definedName name="___FC1">[11]DEMFIXLD!$A$1:$E$205</definedName>
    <definedName name="___IED1">#REF!</definedName>
    <definedName name="___IED2">#REF!</definedName>
    <definedName name="___INDEX_SHEET___ASAP_Utilities">#REF!</definedName>
    <definedName name="_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kvs1" localSheetId="6" hidden="1">{#N/A,#N/A,FALSE,"COVER1.XLS ";#N/A,#N/A,FALSE,"RACT1.XLS";#N/A,#N/A,FALSE,"RACT2.XLS";#N/A,#N/A,FALSE,"ECCMP";#N/A,#N/A,FALSE,"WELDER.XLS"}</definedName>
    <definedName name="___kvs1" localSheetId="0" hidden="1">{#N/A,#N/A,FALSE,"COVER1.XLS ";#N/A,#N/A,FALSE,"RACT1.XLS";#N/A,#N/A,FALSE,"RACT2.XLS";#N/A,#N/A,FALSE,"ECCMP";#N/A,#N/A,FALSE,"WELDER.XLS"}</definedName>
    <definedName name="___kvs1" hidden="1">{#N/A,#N/A,FALSE,"COVER1.XLS ";#N/A,#N/A,FALSE,"RACT1.XLS";#N/A,#N/A,FALSE,"RACT2.XLS";#N/A,#N/A,FALSE,"ECCMP";#N/A,#N/A,FALSE,"WELDER.XLS"}</definedName>
    <definedName name="___kvs2" localSheetId="6" hidden="1">{#N/A,#N/A,FALSE,"COVER1.XLS ";#N/A,#N/A,FALSE,"RACT1.XLS";#N/A,#N/A,FALSE,"RACT2.XLS";#N/A,#N/A,FALSE,"ECCMP";#N/A,#N/A,FALSE,"WELDER.XLS"}</definedName>
    <definedName name="___kvs2" localSheetId="0" hidden="1">{#N/A,#N/A,FALSE,"COVER1.XLS ";#N/A,#N/A,FALSE,"RACT1.XLS";#N/A,#N/A,FALSE,"RACT2.XLS";#N/A,#N/A,FALSE,"ECCMP";#N/A,#N/A,FALSE,"WELDER.XLS"}</definedName>
    <definedName name="___kvs2" hidden="1">{#N/A,#N/A,FALSE,"COVER1.XLS ";#N/A,#N/A,FALSE,"RACT1.XLS";#N/A,#N/A,FALSE,"RACT2.XLS";#N/A,#N/A,FALSE,"ECCMP";#N/A,#N/A,FALSE,"WELDER.XLS"}</definedName>
    <definedName name="___kvs5" localSheetId="6" hidden="1">{#N/A,#N/A,FALSE,"COVER.XLS";#N/A,#N/A,FALSE,"RACT1.XLS";#N/A,#N/A,FALSE,"RACT2.XLS";#N/A,#N/A,FALSE,"ECCMP";#N/A,#N/A,FALSE,"WELDER.XLS"}</definedName>
    <definedName name="___kvs5" localSheetId="0" hidden="1">{#N/A,#N/A,FALSE,"COVER.XLS";#N/A,#N/A,FALSE,"RACT1.XLS";#N/A,#N/A,FALSE,"RACT2.XLS";#N/A,#N/A,FALSE,"ECCMP";#N/A,#N/A,FALSE,"WELDER.XLS"}</definedName>
    <definedName name="___kvs5" hidden="1">{#N/A,#N/A,FALSE,"COVER.XLS";#N/A,#N/A,FALSE,"RACT1.XLS";#N/A,#N/A,FALSE,"RACT2.XLS";#N/A,#N/A,FALSE,"ECCMP";#N/A,#N/A,FALSE,"WELDER.XLS"}</definedName>
    <definedName name="___kvs8" localSheetId="6" hidden="1">{#N/A,#N/A,FALSE,"COVER1.XLS ";#N/A,#N/A,FALSE,"RACT1.XLS";#N/A,#N/A,FALSE,"RACT2.XLS";#N/A,#N/A,FALSE,"ECCMP";#N/A,#N/A,FALSE,"WELDER.XLS"}</definedName>
    <definedName name="___kvs8" localSheetId="0" hidden="1">{#N/A,#N/A,FALSE,"COVER1.XLS ";#N/A,#N/A,FALSE,"RACT1.XLS";#N/A,#N/A,FALSE,"RACT2.XLS";#N/A,#N/A,FALSE,"ECCMP";#N/A,#N/A,FALSE,"WELDER.XLS"}</definedName>
    <definedName name="___kvs8" hidden="1">{#N/A,#N/A,FALSE,"COVER1.XLS ";#N/A,#N/A,FALSE,"RACT1.XLS";#N/A,#N/A,FALSE,"RACT2.XLS";#N/A,#N/A,FALSE,"ECCMP";#N/A,#N/A,FALSE,"WELDER.XLS"}</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k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R1">#REF!</definedName>
    <definedName name="___LR2">#REF!</definedName>
    <definedName name="___Mar06">[6]Newabstract!#REF!</definedName>
    <definedName name="___Mar09">[6]Newabstract!#REF!</definedName>
    <definedName name="___Mar10">[6]Newabstract!#REF!</definedName>
    <definedName name="___Mar11">[6]Newabstract!#REF!</definedName>
    <definedName name="___Mar12">[6]Newabstract!#REF!</definedName>
    <definedName name="___Mar13">[6]Newabstract!#REF!</definedName>
    <definedName name="___Mar16">[6]Newabstract!#REF!</definedName>
    <definedName name="___Mar17">[6]Newabstract!#REF!</definedName>
    <definedName name="___Mar18">[6]Newabstract!#REF!</definedName>
    <definedName name="___Mar19">[6]Newabstract!#REF!</definedName>
    <definedName name="___Mar20">[6]Newabstract!#REF!</definedName>
    <definedName name="___Mar23">[6]Newabstract!#REF!</definedName>
    <definedName name="___Mar24">[6]Newabstract!#REF!</definedName>
    <definedName name="___Mar25">[6]Newabstract!#REF!</definedName>
    <definedName name="___Mar26">[6]Newabstract!#REF!</definedName>
    <definedName name="___Mar27">[6]Newabstract!#REF!</definedName>
    <definedName name="___Mar28">[6]Newabstract!#REF!</definedName>
    <definedName name="___Mar30">[6]Newabstract!#REF!</definedName>
    <definedName name="___Mar31">[6]Newabstract!#REF!</definedName>
    <definedName name="___nA84">'[16]CAPI_01-02'!#REF!</definedName>
    <definedName name="___NCS111">'[14]Schedule-1'!$B$1:$J$1</definedName>
    <definedName name="___PH1">#N/A</definedName>
    <definedName name="___PL1">[8]BSPL!$A$58:$E$111</definedName>
    <definedName name="___PRN1" localSheetId="6" hidden="1">{#N/A,#N/A,FALSE,"COVER.XLS";#N/A,#N/A,FALSE,"RACT1.XLS";#N/A,#N/A,FALSE,"RACT2.XLS";#N/A,#N/A,FALSE,"ECCMP";#N/A,#N/A,FALSE,"WELDER.XLS"}</definedName>
    <definedName name="___PRN1" localSheetId="0" hidden="1">{#N/A,#N/A,FALSE,"COVER.XLS";#N/A,#N/A,FALSE,"RACT1.XLS";#N/A,#N/A,FALSE,"RACT2.XLS";#N/A,#N/A,FALSE,"ECCMP";#N/A,#N/A,FALSE,"WELDER.XLS"}</definedName>
    <definedName name="___PRN1" hidden="1">{#N/A,#N/A,FALSE,"COVER.XLS";#N/A,#N/A,FALSE,"RACT1.XLS";#N/A,#N/A,FALSE,"RACT2.XLS";#N/A,#N/A,FALSE,"ECCMP";#N/A,#N/A,FALSE,"WELDER.XLS"}</definedName>
    <definedName name="___SCH12">[8]BSPL!$A$655:$D$692</definedName>
    <definedName name="___sch13">[8]BSPL!$A$694:$D$744</definedName>
    <definedName name="___SCH5">#REF!</definedName>
    <definedName name="___SCH6">'[4]04REL'!#REF!</definedName>
    <definedName name="___SH1">'[12]Executive Summary -Thermal'!$A$4:$H$108</definedName>
    <definedName name="___SH10">'[12]Executive Summary -Thermal'!$A$4:$G$118</definedName>
    <definedName name="___SH11">'[12]Executive Summary -Thermal'!$A$4:$H$167</definedName>
    <definedName name="___SH2">'[12]Executive Summary -Thermal'!$A$4:$H$157</definedName>
    <definedName name="___SH3">'[12]Executive Summary -Thermal'!$A$4:$H$136</definedName>
    <definedName name="___SH4">'[12]Executive Summary -Thermal'!$A$4:$H$96</definedName>
    <definedName name="___SH5">'[12]Executive Summary -Thermal'!$A$4:$H$96</definedName>
    <definedName name="___SH6">'[12]Executive Summary -Thermal'!$A$4:$H$95</definedName>
    <definedName name="___SH7">'[12]Executive Summary -Thermal'!$A$4:$H$163</definedName>
    <definedName name="___SH8">'[12]Executive Summary -Thermal'!$A$4:$H$133</definedName>
    <definedName name="___SH9">'[12]Executive Summary -Thermal'!$A$4:$H$194</definedName>
    <definedName name="___tr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localSheetId="6" hidden="1">{#N/A,#N/A,FALSE,"COVER1.XLS ";#N/A,#N/A,FALSE,"RACT1.XLS";#N/A,#N/A,FALSE,"RACT2.XLS";#N/A,#N/A,FALSE,"ECCMP";#N/A,#N/A,FALSE,"WELDER.XLS"}</definedName>
    <definedName name="___WRN1" localSheetId="0" hidden="1">{#N/A,#N/A,FALSE,"COVER1.XLS ";#N/A,#N/A,FALSE,"RACT1.XLS";#N/A,#N/A,FALSE,"RACT2.XLS";#N/A,#N/A,FALSE,"ECCMP";#N/A,#N/A,FALSE,"WELDER.XLS"}</definedName>
    <definedName name="___WRN1" hidden="1">{#N/A,#N/A,FALSE,"COVER1.XLS ";#N/A,#N/A,FALSE,"RACT1.XLS";#N/A,#N/A,FALSE,"RACT2.XLS";#N/A,#N/A,FALSE,"ECCMP";#N/A,#N/A,FALSE,"WELDER.XLS"}</definedName>
    <definedName name="___WRN2" localSheetId="6" hidden="1">{#N/A,#N/A,FALSE,"COVER1.XLS ";#N/A,#N/A,FALSE,"RACT1.XLS";#N/A,#N/A,FALSE,"RACT2.XLS";#N/A,#N/A,FALSE,"ECCMP";#N/A,#N/A,FALSE,"WELDER.XLS"}</definedName>
    <definedName name="___WRN2" localSheetId="0" hidden="1">{#N/A,#N/A,FALSE,"COVER1.XLS ";#N/A,#N/A,FALSE,"RACT1.XLS";#N/A,#N/A,FALSE,"RACT2.XLS";#N/A,#N/A,FALSE,"ECCMP";#N/A,#N/A,FALSE,"WELDER.XLS"}</definedName>
    <definedName name="___WRN2" hidden="1">{#N/A,#N/A,FALSE,"COVER1.XLS ";#N/A,#N/A,FALSE,"RACT1.XLS";#N/A,#N/A,FALSE,"RACT2.XLS";#N/A,#N/A,FALSE,"ECCMP";#N/A,#N/A,FALSE,"WELDER.XLS"}</definedName>
    <definedName name="___WRN3" localSheetId="6" hidden="1">{#N/A,#N/A,FALSE,"consu_cover";#N/A,#N/A,FALSE,"consu_strategy";#N/A,#N/A,FALSE,"consu_flow";#N/A,#N/A,FALSE,"Summary_reqmt";#N/A,#N/A,FALSE,"field_ppg";#N/A,#N/A,FALSE,"ppg_shop";#N/A,#N/A,FALSE,"strl";#N/A,#N/A,FALSE,"tankages";#N/A,#N/A,FALSE,"gases"}</definedName>
    <definedName name="___WRN3" localSheetId="0" hidden="1">{#N/A,#N/A,FALSE,"consu_cover";#N/A,#N/A,FALSE,"consu_strategy";#N/A,#N/A,FALSE,"consu_flow";#N/A,#N/A,FALSE,"Summary_reqmt";#N/A,#N/A,FALSE,"field_ppg";#N/A,#N/A,FALSE,"ppg_shop";#N/A,#N/A,FALSE,"strl";#N/A,#N/A,FALSE,"tankages";#N/A,#N/A,FALSE,"gases"}</definedName>
    <definedName name="___WRN3" hidden="1">{#N/A,#N/A,FALSE,"consu_cover";#N/A,#N/A,FALSE,"consu_strategy";#N/A,#N/A,FALSE,"consu_flow";#N/A,#N/A,FALSE,"Summary_reqmt";#N/A,#N/A,FALSE,"field_ppg";#N/A,#N/A,FALSE,"ppg_shop";#N/A,#N/A,FALSE,"strl";#N/A,#N/A,FALSE,"tankages";#N/A,#N/A,FALSE,"gases"}</definedName>
    <definedName name="__123Graph_A" hidden="1">[17]CE!#REF!</definedName>
    <definedName name="__123Graph_ASTNPLF" hidden="1">[17]CE!#REF!</definedName>
    <definedName name="__123Graph_B" hidden="1">[17]CE!#REF!</definedName>
    <definedName name="__123Graph_BCURRENT" hidden="1">'[18]BREAKUP OF OIL'!#REF!</definedName>
    <definedName name="__123Graph_BSTNPLF" hidden="1">[17]CE!#REF!</definedName>
    <definedName name="__123Graph_C" hidden="1">[17]CE!#REF!</definedName>
    <definedName name="__123Graph_CSTNPLF" hidden="1">[17]CE!#REF!</definedName>
    <definedName name="__123Graph_D" hidden="1">#REF!</definedName>
    <definedName name="__123Graph_DCURRENT" hidden="1">'[18]BREAKUP OF OIL'!#REF!</definedName>
    <definedName name="__123Graph_E" hidden="1">#REF!</definedName>
    <definedName name="__123Graph_F" hidden="1">#REF!</definedName>
    <definedName name="__123Graph_X" hidden="1">[17]CE!#REF!</definedName>
    <definedName name="__123Graph_XCURRENT" hidden="1">'[18]BREAKUP OF OIL'!#REF!</definedName>
    <definedName name="__123Graph_XSTNPLF" hidden="1">[17]CE!#REF!</definedName>
    <definedName name="__a65565">#REF!</definedName>
    <definedName name="__Apr02">[6]Newabstract!#REF!</definedName>
    <definedName name="__Apr03">[6]Newabstract!#REF!</definedName>
    <definedName name="__Apr04">[6]Newabstract!#REF!</definedName>
    <definedName name="__Apr05">[6]Newabstract!#REF!</definedName>
    <definedName name="__Apr06">[6]Newabstract!#REF!</definedName>
    <definedName name="__Apr07">[6]Newabstract!#REF!</definedName>
    <definedName name="__Apr08">[6]Newabstract!#REF!</definedName>
    <definedName name="__Apr09">[6]Newabstract!#REF!</definedName>
    <definedName name="__Apr10">[6]Newabstract!#REF!</definedName>
    <definedName name="__Apr11">[6]Newabstract!#REF!</definedName>
    <definedName name="__Apr13">[6]Newabstract!#REF!</definedName>
    <definedName name="__Apr14">[6]Newabstract!#REF!</definedName>
    <definedName name="__Apr15">[6]Newabstract!#REF!</definedName>
    <definedName name="__Apr16">[6]Newabstract!#REF!</definedName>
    <definedName name="__Apr17">[6]Newabstract!#REF!</definedName>
    <definedName name="__Apr20">[6]Newabstract!#REF!</definedName>
    <definedName name="__Apr21">[6]Newabstract!#REF!</definedName>
    <definedName name="__Apr22">[6]Newabstract!#REF!</definedName>
    <definedName name="__Apr23">[6]Newabstract!#REF!</definedName>
    <definedName name="__Apr24">[6]Newabstract!#REF!</definedName>
    <definedName name="__Apr27">[6]Newabstract!#REF!</definedName>
    <definedName name="__Apr28">[6]Newabstract!#REF!</definedName>
    <definedName name="__Apr29">[6]Newabstract!#REF!</definedName>
    <definedName name="__Apr30">[6]Newabstract!#REF!</definedName>
    <definedName name="_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b65555">#REF!</definedName>
    <definedName name="__BS1">[8]BSPL!$A$2:$E$56</definedName>
    <definedName name="__BSD1">#REF!</definedName>
    <definedName name="__BSD2">#REF!</definedName>
    <definedName name="__CZ1">[15]data!$F$721</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9">#REF!</definedName>
    <definedName name="__FC1">[9]DEMFIXLD!$A$1:$E$205</definedName>
    <definedName name="__IED1">#REF!</definedName>
    <definedName name="__IED2">#REF!</definedName>
    <definedName name="_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#REF!</definedName>
    <definedName name="__LR2">#REF!</definedName>
    <definedName name="__Mar06">[6]Newabstract!#REF!</definedName>
    <definedName name="__Mar09">[6]Newabstract!#REF!</definedName>
    <definedName name="__Mar10">[6]Newabstract!#REF!</definedName>
    <definedName name="__Mar11">[6]Newabstract!#REF!</definedName>
    <definedName name="__Mar12">[6]Newabstract!#REF!</definedName>
    <definedName name="__Mar13">[6]Newabstract!#REF!</definedName>
    <definedName name="__Mar16">[6]Newabstract!#REF!</definedName>
    <definedName name="__Mar17">[6]Newabstract!#REF!</definedName>
    <definedName name="__Mar18">[6]Newabstract!#REF!</definedName>
    <definedName name="__Mar19">[6]Newabstract!#REF!</definedName>
    <definedName name="__Mar20">[6]Newabstract!#REF!</definedName>
    <definedName name="__Mar23">[6]Newabstract!#REF!</definedName>
    <definedName name="__Mar24">[6]Newabstract!#REF!</definedName>
    <definedName name="__Mar25">[6]Newabstract!#REF!</definedName>
    <definedName name="__Mar26">[6]Newabstract!#REF!</definedName>
    <definedName name="__Mar27">[6]Newabstract!#REF!</definedName>
    <definedName name="__Mar28">[6]Newabstract!#REF!</definedName>
    <definedName name="__Mar30">[6]Newabstract!#REF!</definedName>
    <definedName name="__Mar31">[6]Newabstract!#REF!</definedName>
    <definedName name="__nA34">'[16]CAPI_01-02'!#REF!</definedName>
    <definedName name="__nA84">'[16]CAPI_01-02'!#REF!</definedName>
    <definedName name="__NCS111">'[14]Schedule-1'!$B$1:$J$1</definedName>
    <definedName name="__PH1">#N/A</definedName>
    <definedName name="__PL1">[8]BSPL!$A$58:$E$111</definedName>
    <definedName name="__PPC34">'[16]CAPI_01-02'!#REF!</definedName>
    <definedName name="__SCH12">[8]BSPL!$A$655:$D$692</definedName>
    <definedName name="__sch13">[8]BSPL!$A$694:$D$744</definedName>
    <definedName name="__SCH5">#REF!</definedName>
    <definedName name="__SCH6">'[4]04REL'!#REF!</definedName>
    <definedName name="__SH1">'[12]Executive Summary -Thermal'!$A$4:$H$108</definedName>
    <definedName name="__SH10">'[12]Executive Summary -Thermal'!$A$4:$G$118</definedName>
    <definedName name="__SH11">'[12]Executive Summary -Thermal'!$A$4:$H$167</definedName>
    <definedName name="__SH2">'[12]Executive Summary -Thermal'!$A$4:$H$157</definedName>
    <definedName name="__SH3">'[12]Executive Summary -Thermal'!$A$4:$H$136</definedName>
    <definedName name="__SH4">'[12]Executive Summary -Thermal'!$A$4:$H$96</definedName>
    <definedName name="__SH5">'[12]Executive Summary -Thermal'!$A$4:$H$96</definedName>
    <definedName name="__SH6">'[12]Executive Summary -Thermal'!$A$4:$H$95</definedName>
    <definedName name="__SH7">'[12]Executive Summary -Thermal'!$A$4:$H$163</definedName>
    <definedName name="__SH8">'[12]Executive Summary -Thermal'!$A$4:$H$133</definedName>
    <definedName name="__SH9">'[12]Executive Summary -Thermal'!$A$4:$H$194</definedName>
    <definedName name="__SRT56">#REF!</definedName>
    <definedName name="__TRP3">#REF!</definedName>
    <definedName name="__TRU3" hidden="1">#REF!</definedName>
    <definedName name="__xlfn.BAHTTEXT" hidden="1">#NAME?</definedName>
    <definedName name="_1___123Graph_AI_II_PLF" hidden="1">[19]CE!#REF!</definedName>
    <definedName name="_10GOTO_I_A1">#REF!</definedName>
    <definedName name="_11GOTO_J_A1">#REF!</definedName>
    <definedName name="_12GOTO_K_A30">#REF!</definedName>
    <definedName name="_16GOTO_B_A1">#REF!</definedName>
    <definedName name="_1GOTO_A_A207">#REF!</definedName>
    <definedName name="_2___123Graph_BI_II_PLF" hidden="1">[19]CE!#REF!</definedName>
    <definedName name="_20GOTO_B_A189">#REF!</definedName>
    <definedName name="_24GOTO_B_A536">#REF!</definedName>
    <definedName name="_28GOTO_C_A1">#REF!</definedName>
    <definedName name="_2GOTO_A_A501">#REF!</definedName>
    <definedName name="_3___123Graph_CI_II_PLF" hidden="1">[19]CE!#REF!</definedName>
    <definedName name="_32GOTO_E_A1">#REF!</definedName>
    <definedName name="_36GOTO_G_A1">#REF!</definedName>
    <definedName name="_3GOTO_A_A952">#REF!</definedName>
    <definedName name="_4___123Graph_XI_II_PLF" hidden="1">[19]CE!#REF!</definedName>
    <definedName name="_40GOTO_I_A1">#REF!</definedName>
    <definedName name="_44GOTO_J_A1">#REF!</definedName>
    <definedName name="_48GOTO_K_A30">#REF!</definedName>
    <definedName name="_4GOTO_A_A207">#REF!</definedName>
    <definedName name="_4GOTO_B_A1">#REF!</definedName>
    <definedName name="_5__123Graph_AI_II_PLF" hidden="1">[20]CE!#REF!</definedName>
    <definedName name="_5GOTO_B_A189">#REF!</definedName>
    <definedName name="_6__123Graph_BI_II_PLF" hidden="1">[20]CE!#REF!</definedName>
    <definedName name="_6GOTO_B_A536">#REF!</definedName>
    <definedName name="_7__123Graph_CI_II_PLF" hidden="1">[20]CE!#REF!</definedName>
    <definedName name="_7GOTO_C_A1">#REF!</definedName>
    <definedName name="_8__123Graph_XI_II_PLF" hidden="1">[20]CE!#REF!</definedName>
    <definedName name="_8485G">'[12]Stationwise Thermal &amp; Hydel Gen'!$GR$4:$HK$9</definedName>
    <definedName name="_8GOTO_A_A501">#REF!</definedName>
    <definedName name="_8GOTO_E_A1">#REF!</definedName>
    <definedName name="_9GOTO_G_A1">#REF!</definedName>
    <definedName name="_a65565">#REF!</definedName>
    <definedName name="_Apr02">[6]Newabstract!#REF!</definedName>
    <definedName name="_Apr03">[6]Newabstract!#REF!</definedName>
    <definedName name="_Apr04">[6]Newabstract!#REF!</definedName>
    <definedName name="_Apr05">[6]Newabstract!#REF!</definedName>
    <definedName name="_Apr06">[6]Newabstract!#REF!</definedName>
    <definedName name="_Apr07">[6]Newabstract!#REF!</definedName>
    <definedName name="_Apr08">[6]Newabstract!#REF!</definedName>
    <definedName name="_Apr09">[6]Newabstract!#REF!</definedName>
    <definedName name="_Apr10">[6]Newabstract!#REF!</definedName>
    <definedName name="_Apr11">[6]Newabstract!#REF!</definedName>
    <definedName name="_Apr13">[6]Newabstract!#REF!</definedName>
    <definedName name="_Apr14">[6]Newabstract!#REF!</definedName>
    <definedName name="_Apr15">[6]Newabstract!#REF!</definedName>
    <definedName name="_Apr16">[6]Newabstract!#REF!</definedName>
    <definedName name="_Apr17">[6]Newabstract!#REF!</definedName>
    <definedName name="_Apr20">[6]Newabstract!#REF!</definedName>
    <definedName name="_Apr21">[6]Newabstract!#REF!</definedName>
    <definedName name="_Apr22">[6]Newabstract!#REF!</definedName>
    <definedName name="_Apr23">[6]Newabstract!#REF!</definedName>
    <definedName name="_Apr24">[6]Newabstract!#REF!</definedName>
    <definedName name="_Apr27">[6]Newabstract!#REF!</definedName>
    <definedName name="_Apr28">[6]Newabstract!#REF!</definedName>
    <definedName name="_Apr29">[6]Newabstract!#REF!</definedName>
    <definedName name="_Apr30">[6]Newabstract!#REF!</definedName>
    <definedName name="_arr2"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arr2"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b65555">#REF!</definedName>
    <definedName name="_BS1">[8]BSPL!$A$2:$E$56</definedName>
    <definedName name="_BSD1">#REF!</definedName>
    <definedName name="_BSD2">#REF!</definedName>
    <definedName name="_CZ1">[15]data!$F$721</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9">#REF!</definedName>
    <definedName name="_Fba5">'[16]CAPI_01-02'!#REF!</definedName>
    <definedName name="_FC1">[9]DEMFIXLD!$A$1:$E$205</definedName>
    <definedName name="_Fill" hidden="1">#REF!</definedName>
    <definedName name="_xlnm._FilterDatabase" localSheetId="9" hidden="1">'Supporting Sheet'!$E$3:$J$31</definedName>
    <definedName name="_xlnm._FilterDatabase" hidden="1">[21]Dom!$E$9:$S$13</definedName>
    <definedName name="_IED1">#REF!</definedName>
    <definedName name="_IED2">#REF!</definedName>
    <definedName name="_int06"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int06"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KC_2">#REF!</definedName>
    <definedName name="_Key1" hidden="1">#REF!</definedName>
    <definedName name="_kvs1" localSheetId="6" hidden="1">{#N/A,#N/A,FALSE,"COVER1.XLS ";#N/A,#N/A,FALSE,"RACT1.XLS";#N/A,#N/A,FALSE,"RACT2.XLS";#N/A,#N/A,FALSE,"ECCMP";#N/A,#N/A,FALSE,"WELDER.XLS"}</definedName>
    <definedName name="_kvs1" localSheetId="0" hidden="1">{#N/A,#N/A,FALSE,"COVER1.XLS ";#N/A,#N/A,FALSE,"RACT1.XLS";#N/A,#N/A,FALSE,"RACT2.XLS";#N/A,#N/A,FALSE,"ECCMP";#N/A,#N/A,FALSE,"WELDER.XLS"}</definedName>
    <definedName name="_kvs1" hidden="1">{#N/A,#N/A,FALSE,"COVER1.XLS ";#N/A,#N/A,FALSE,"RACT1.XLS";#N/A,#N/A,FALSE,"RACT2.XLS";#N/A,#N/A,FALSE,"ECCMP";#N/A,#N/A,FALSE,"WELDER.XLS"}</definedName>
    <definedName name="_kvs2" localSheetId="6" hidden="1">{#N/A,#N/A,FALSE,"COVER1.XLS ";#N/A,#N/A,FALSE,"RACT1.XLS";#N/A,#N/A,FALSE,"RACT2.XLS";#N/A,#N/A,FALSE,"ECCMP";#N/A,#N/A,FALSE,"WELDER.XLS"}</definedName>
    <definedName name="_kvs2" localSheetId="0" hidden="1">{#N/A,#N/A,FALSE,"COVER1.XLS ";#N/A,#N/A,FALSE,"RACT1.XLS";#N/A,#N/A,FALSE,"RACT2.XLS";#N/A,#N/A,FALSE,"ECCMP";#N/A,#N/A,FALSE,"WELDER.XLS"}</definedName>
    <definedName name="_kvs2" hidden="1">{#N/A,#N/A,FALSE,"COVER1.XLS ";#N/A,#N/A,FALSE,"RACT1.XLS";#N/A,#N/A,FALSE,"RACT2.XLS";#N/A,#N/A,FALSE,"ECCMP";#N/A,#N/A,FALSE,"WELDER.XLS"}</definedName>
    <definedName name="_kvs5" localSheetId="6" hidden="1">{#N/A,#N/A,FALSE,"COVER.XLS";#N/A,#N/A,FALSE,"RACT1.XLS";#N/A,#N/A,FALSE,"RACT2.XLS";#N/A,#N/A,FALSE,"ECCMP";#N/A,#N/A,FALSE,"WELDER.XLS"}</definedName>
    <definedName name="_kvs5" localSheetId="0" hidden="1">{#N/A,#N/A,FALSE,"COVER.XLS";#N/A,#N/A,FALSE,"RACT1.XLS";#N/A,#N/A,FALSE,"RACT2.XLS";#N/A,#N/A,FALSE,"ECCMP";#N/A,#N/A,FALSE,"WELDER.XLS"}</definedName>
    <definedName name="_kvs5" hidden="1">{#N/A,#N/A,FALSE,"COVER.XLS";#N/A,#N/A,FALSE,"RACT1.XLS";#N/A,#N/A,FALSE,"RACT2.XLS";#N/A,#N/A,FALSE,"ECCMP";#N/A,#N/A,FALSE,"WELDER.XLS"}</definedName>
    <definedName name="_kvs8" localSheetId="6" hidden="1">{#N/A,#N/A,FALSE,"COVER1.XLS ";#N/A,#N/A,FALSE,"RACT1.XLS";#N/A,#N/A,FALSE,"RACT2.XLS";#N/A,#N/A,FALSE,"ECCMP";#N/A,#N/A,FALSE,"WELDER.XLS"}</definedName>
    <definedName name="_kvs8" localSheetId="0" hidden="1">{#N/A,#N/A,FALSE,"COVER1.XLS ";#N/A,#N/A,FALSE,"RACT1.XLS";#N/A,#N/A,FALSE,"RACT2.XLS";#N/A,#N/A,FALSE,"ECCMP";#N/A,#N/A,FALSE,"WELDER.XLS"}</definedName>
    <definedName name="_kvs8" hidden="1">{#N/A,#N/A,FALSE,"COVER1.XLS ";#N/A,#N/A,FALSE,"RACT1.XLS";#N/A,#N/A,FALSE,"RACT2.XLS";#N/A,#N/A,FALSE,"ECCMP";#N/A,#N/A,FALSE,"WELDER.XLS"}</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k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R1">#REF!</definedName>
    <definedName name="_LR2">#REF!</definedName>
    <definedName name="_Mar06">[6]Newabstract!#REF!</definedName>
    <definedName name="_Mar09">[6]Newabstract!#REF!</definedName>
    <definedName name="_Mar10">[6]Newabstract!#REF!</definedName>
    <definedName name="_Mar11">[6]Newabstract!#REF!</definedName>
    <definedName name="_Mar12">[6]Newabstract!#REF!</definedName>
    <definedName name="_Mar13">[6]Newabstract!#REF!</definedName>
    <definedName name="_Mar16">[6]Newabstract!#REF!</definedName>
    <definedName name="_Mar17">[6]Newabstract!#REF!</definedName>
    <definedName name="_Mar18">[6]Newabstract!#REF!</definedName>
    <definedName name="_Mar19">[6]Newabstract!#REF!</definedName>
    <definedName name="_Mar20">[6]Newabstract!#REF!</definedName>
    <definedName name="_Mar23">[6]Newabstract!#REF!</definedName>
    <definedName name="_Mar24">[6]Newabstract!#REF!</definedName>
    <definedName name="_Mar25">[6]Newabstract!#REF!</definedName>
    <definedName name="_Mar26">[6]Newabstract!#REF!</definedName>
    <definedName name="_Mar27">[6]Newabstract!#REF!</definedName>
    <definedName name="_Mar28">[6]Newabstract!#REF!</definedName>
    <definedName name="_Mar30">[6]Newabstract!#REF!</definedName>
    <definedName name="_Mar31">[6]Newabstract!#REF!</definedName>
    <definedName name="_nA84">'[16]CAPI_01-02'!#REF!</definedName>
    <definedName name="_NCS111">'[10]Schedule-1'!$B$1:$J$1</definedName>
    <definedName name="_Order1" hidden="1">255</definedName>
    <definedName name="_Order2" hidden="1">0</definedName>
    <definedName name="_PH1">#N/A</definedName>
    <definedName name="_PL1">[8]BSPL!$A$58:$E$111</definedName>
    <definedName name="_PRN1" localSheetId="6" hidden="1">{#N/A,#N/A,FALSE,"COVER.XLS";#N/A,#N/A,FALSE,"RACT1.XLS";#N/A,#N/A,FALSE,"RACT2.XLS";#N/A,#N/A,FALSE,"ECCMP";#N/A,#N/A,FALSE,"WELDER.XLS"}</definedName>
    <definedName name="_PRN1" localSheetId="0" hidden="1">{#N/A,#N/A,FALSE,"COVER.XLS";#N/A,#N/A,FALSE,"RACT1.XLS";#N/A,#N/A,FALSE,"RACT2.XLS";#N/A,#N/A,FALSE,"ECCMP";#N/A,#N/A,FALSE,"WELDER.XLS"}</definedName>
    <definedName name="_PRN1" hidden="1">{#N/A,#N/A,FALSE,"COVER.XLS";#N/A,#N/A,FALSE,"RACT1.XLS";#N/A,#N/A,FALSE,"RACT2.XLS";#N/A,#N/A,FALSE,"ECCMP";#N/A,#N/A,FALSE,"WELDER.XLS"}</definedName>
    <definedName name="_RT5">#REF!</definedName>
    <definedName name="_SCH10">#REF!</definedName>
    <definedName name="_SCH11">#REF!</definedName>
    <definedName name="_SCH12">[8]BSPL!$A$655:$D$692</definedName>
    <definedName name="_sch13">[8]BSPL!$A$694:$D$744</definedName>
    <definedName name="_SCH3">#REF!</definedName>
    <definedName name="_SCH4">#REF!</definedName>
    <definedName name="_SCH5">#REF!</definedName>
    <definedName name="_SCH6">'[22]04REL'!#REF!</definedName>
    <definedName name="_SCH7">#REF!</definedName>
    <definedName name="_SCH8">#REF!</definedName>
    <definedName name="_SCH9">#REF!</definedName>
    <definedName name="_SH1">'[12]Executive Summary -Thermal'!$A$4:$H$108</definedName>
    <definedName name="_SH10">'[12]Executive Summary -Thermal'!$A$4:$G$118</definedName>
    <definedName name="_SH11">'[12]Executive Summary -Thermal'!$A$4:$H$167</definedName>
    <definedName name="_SH2">'[12]Executive Summary -Thermal'!$A$4:$H$157</definedName>
    <definedName name="_SH3">'[12]Executive Summary -Thermal'!$A$4:$H$136</definedName>
    <definedName name="_SH4">'[12]Executive Summary -Thermal'!$A$4:$H$96</definedName>
    <definedName name="_SH5">'[12]Executive Summary -Thermal'!$A$4:$H$96</definedName>
    <definedName name="_SH6">'[12]Executive Summary -Thermal'!$A$4:$H$95</definedName>
    <definedName name="_SH7">'[12]Executive Summary -Thermal'!$A$4:$H$163</definedName>
    <definedName name="_SH8">'[12]Executive Summary -Thermal'!$A$4:$H$133</definedName>
    <definedName name="_SH9">'[12]Executive Summary -Thermal'!$A$4:$H$194</definedName>
    <definedName name="_Sort" hidden="1">#REF!</definedName>
    <definedName name="_Toc178888279" localSheetId="1">Form_B_DISCOM!#REF!</definedName>
    <definedName name="_tr1"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localSheetId="6" hidden="1">{#N/A,#N/A,FALSE,"COVER1.XLS ";#N/A,#N/A,FALSE,"RACT1.XLS";#N/A,#N/A,FALSE,"RACT2.XLS";#N/A,#N/A,FALSE,"ECCMP";#N/A,#N/A,FALSE,"WELDER.XLS"}</definedName>
    <definedName name="_WRN1" localSheetId="0" hidden="1">{#N/A,#N/A,FALSE,"COVER1.XLS ";#N/A,#N/A,FALSE,"RACT1.XLS";#N/A,#N/A,FALSE,"RACT2.XLS";#N/A,#N/A,FALSE,"ECCMP";#N/A,#N/A,FALSE,"WELDER.XLS"}</definedName>
    <definedName name="_WRN1" hidden="1">{#N/A,#N/A,FALSE,"COVER1.XLS ";#N/A,#N/A,FALSE,"RACT1.XLS";#N/A,#N/A,FALSE,"RACT2.XLS";#N/A,#N/A,FALSE,"ECCMP";#N/A,#N/A,FALSE,"WELDER.XLS"}</definedName>
    <definedName name="_WRN2" localSheetId="6" hidden="1">{#N/A,#N/A,FALSE,"COVER1.XLS ";#N/A,#N/A,FALSE,"RACT1.XLS";#N/A,#N/A,FALSE,"RACT2.XLS";#N/A,#N/A,FALSE,"ECCMP";#N/A,#N/A,FALSE,"WELDER.XLS"}</definedName>
    <definedName name="_WRN2" localSheetId="0" hidden="1">{#N/A,#N/A,FALSE,"COVER1.XLS ";#N/A,#N/A,FALSE,"RACT1.XLS";#N/A,#N/A,FALSE,"RACT2.XLS";#N/A,#N/A,FALSE,"ECCMP";#N/A,#N/A,FALSE,"WELDER.XLS"}</definedName>
    <definedName name="_WRN2" hidden="1">{#N/A,#N/A,FALSE,"COVER1.XLS ";#N/A,#N/A,FALSE,"RACT1.XLS";#N/A,#N/A,FALSE,"RACT2.XLS";#N/A,#N/A,FALSE,"ECCMP";#N/A,#N/A,FALSE,"WELDER.XLS"}</definedName>
    <definedName name="_WRN3" localSheetId="6" hidden="1">{#N/A,#N/A,FALSE,"consu_cover";#N/A,#N/A,FALSE,"consu_strategy";#N/A,#N/A,FALSE,"consu_flow";#N/A,#N/A,FALSE,"Summary_reqmt";#N/A,#N/A,FALSE,"field_ppg";#N/A,#N/A,FALSE,"ppg_shop";#N/A,#N/A,FALSE,"strl";#N/A,#N/A,FALSE,"tankages";#N/A,#N/A,FALSE,"gases"}</definedName>
    <definedName name="_WRN3" localSheetId="0" hidden="1">{#N/A,#N/A,FALSE,"consu_cover";#N/A,#N/A,FALSE,"consu_strategy";#N/A,#N/A,FALSE,"consu_flow";#N/A,#N/A,FALSE,"Summary_reqmt";#N/A,#N/A,FALSE,"field_ppg";#N/A,#N/A,FALSE,"ppg_shop";#N/A,#N/A,FALSE,"strl";#N/A,#N/A,FALSE,"tankages";#N/A,#N/A,FALSE,"gases"}</definedName>
    <definedName name="_WRN3" hidden="1">{#N/A,#N/A,FALSE,"consu_cover";#N/A,#N/A,FALSE,"consu_strategy";#N/A,#N/A,FALSE,"consu_flow";#N/A,#N/A,FALSE,"Summary_reqmt";#N/A,#N/A,FALSE,"field_ppg";#N/A,#N/A,FALSE,"ppg_shop";#N/A,#N/A,FALSE,"strl";#N/A,#N/A,FALSE,"tankages";#N/A,#N/A,FALSE,"gases"}</definedName>
    <definedName name="A">#REF!</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#REF!</definedName>
    <definedName name="aaa">#REF!</definedName>
    <definedName name="aaaa"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aaa"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aa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aaaaaa" localSheetId="6" hidden="1">{#N/A,#N/A,FALSE,"COVER1.XLS ";#N/A,#N/A,FALSE,"RACT1.XLS";#N/A,#N/A,FALSE,"RACT2.XLS";#N/A,#N/A,FALSE,"ECCMP";#N/A,#N/A,FALSE,"WELDER.XLS"}</definedName>
    <definedName name="aaaaaaa" localSheetId="0" hidden="1">{#N/A,#N/A,FALSE,"COVER1.XLS ";#N/A,#N/A,FALSE,"RACT1.XLS";#N/A,#N/A,FALSE,"RACT2.XLS";#N/A,#N/A,FALSE,"ECCMP";#N/A,#N/A,FALSE,"WELDER.XLS"}</definedName>
    <definedName name="aaaaaaa" hidden="1">{#N/A,#N/A,FALSE,"COVER1.XLS ";#N/A,#N/A,FALSE,"RACT1.XLS";#N/A,#N/A,FALSE,"RACT2.XLS";#N/A,#N/A,FALSE,"ECCMP";#N/A,#N/A,FALSE,"WELDER.XLS"}</definedName>
    <definedName name="aaaaaaaa">#REF!</definedName>
    <definedName name="aaaaaaaaaaaaaadddddd">#REF!</definedName>
    <definedName name="aaassssggg">#REF!</definedName>
    <definedName name="ab">#REF!</definedName>
    <definedName name="ABC" localSheetId="6" hidden="1">{#N/A,#N/A,FALSE,"COVER.XLS";#N/A,#N/A,FALSE,"RACT1.XLS";#N/A,#N/A,FALSE,"RACT2.XLS";#N/A,#N/A,FALSE,"ECCMP";#N/A,#N/A,FALSE,"WELDER.XLS"}</definedName>
    <definedName name="ABC" localSheetId="0" hidden="1">{#N/A,#N/A,FALSE,"COVER.XLS";#N/A,#N/A,FALSE,"RACT1.XLS";#N/A,#N/A,FALSE,"RACT2.XLS";#N/A,#N/A,FALSE,"ECCMP";#N/A,#N/A,FALSE,"WELDER.XLS"}</definedName>
    <definedName name="ABC" hidden="1">{#N/A,#N/A,FALSE,"COVER.XLS";#N/A,#N/A,FALSE,"RACT1.XLS";#N/A,#N/A,FALSE,"RACT2.XLS";#N/A,#N/A,FALSE,"ECCMP";#N/A,#N/A,FALSE,"WELDER.XLS"}</definedName>
    <definedName name="abddddd" localSheetId="6"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bddddd"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bddddd"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df" localSheetId="6" hidden="1">{#N/A,#N/A,FALSE,"COVER1.XLS ";#N/A,#N/A,FALSE,"RACT1.XLS";#N/A,#N/A,FALSE,"RACT2.XLS";#N/A,#N/A,FALSE,"ECCMP";#N/A,#N/A,FALSE,"WELDER.XLS"}</definedName>
    <definedName name="adf" localSheetId="0" hidden="1">{#N/A,#N/A,FALSE,"COVER1.XLS ";#N/A,#N/A,FALSE,"RACT1.XLS";#N/A,#N/A,FALSE,"RACT2.XLS";#N/A,#N/A,FALSE,"ECCMP";#N/A,#N/A,FALSE,"WELDER.XLS"}</definedName>
    <definedName name="adf" hidden="1">{#N/A,#N/A,FALSE,"COVER1.XLS ";#N/A,#N/A,FALSE,"RACT1.XLS";#N/A,#N/A,FALSE,"RACT2.XLS";#N/A,#N/A,FALSE,"ECCMP";#N/A,#N/A,FALSE,"WELDER.XLS"}</definedName>
    <definedName name="ADL.63">[23]Addl.40!$A$38:$I$284</definedName>
    <definedName name="adsa" hidden="1">#REF!</definedName>
    <definedName name="agri">#REF!</definedName>
    <definedName name="agricalcopt">'[24]Input Sheet'!$G$19</definedName>
    <definedName name="allocation" hidden="1">#REF!</definedName>
    <definedName name="AMC">#REF!</definedName>
    <definedName name="arrintrst"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rrintrst"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rrintrst"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s">#REF!</definedName>
    <definedName name="AS2DocOpenMode" hidden="1">"AS2DocumentEdit"</definedName>
    <definedName name="asd">#REF!</definedName>
    <definedName name="asdasd">'[25]04REL'!#REF!</definedName>
    <definedName name="asdASDSA">#REF!</definedName>
    <definedName name="assa"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s">#REF!</definedName>
    <definedName name="asst_cost">#REF!</definedName>
    <definedName name="ASSUMPTIONS">#REF!</definedName>
    <definedName name="ATC_MoP" hidden="1">#REF!</definedName>
    <definedName name="ÅtkZ_Hkou__nsgjknwu">#REF!</definedName>
    <definedName name="AUG" hidden="1">#REF!</definedName>
    <definedName name="AUX">'[12]Executive Summary -Thermal'!$A$4:$H$95</definedName>
    <definedName name="B"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Balancesheet">#REF!</definedName>
    <definedName name="BaseFiscal">[26]Select!$J$44</definedName>
    <definedName name="BaseYear">#REF!</definedName>
    <definedName name="bbbbbbbb">#REF!</definedName>
    <definedName name="Beg_Bal">#REF!</definedName>
    <definedName name="BH">'[2]STN WISE EMR'!#REF!</definedName>
    <definedName name="BHP">'[27]Rev Summary'!$T$1</definedName>
    <definedName name="BR_Resou">[28]ecc_res!#REF!</definedName>
    <definedName name="BRH">'[2]STN WISE EMR'!#REF!</definedName>
    <definedName name="BSP_LSCH">#REF!</definedName>
    <definedName name="budget" localSheetId="6" hidden="1">{#N/A,#N/A,FALSE,"1.1";#N/A,#N/A,FALSE,"1.1a";#N/A,#N/A,FALSE,"1.1b";#N/A,#N/A,FALSE,"1.1c";#N/A,#N/A,FALSE,"1.1e";#N/A,#N/A,FALSE,"1.1f";#N/A,#N/A,FALSE,"1.1g";#N/A,#N/A,FALSE,"1.1h_T";#N/A,#N/A,FALSE,"1.1h_D";#N/A,#N/A,FALSE,"1.2";#N/A,#N/A,FALSE,"1.3";#N/A,#N/A,FALSE,"1.3b";#N/A,#N/A,FALSE,"1.4";#N/A,#N/A,FALSE,"1.5";#N/A,#N/A,FALSE,"1.6";#N/A,#N/A,FALSE,"2.1";#N/A,#N/A,FALSE,"SOD";#N/A,#N/A,FALSE,"OL";#N/A,#N/A,FALSE,"CF"}</definedName>
    <definedName name="budget" localSheetId="0" hidden="1">{#N/A,#N/A,FALSE,"1.1";#N/A,#N/A,FALSE,"1.1a";#N/A,#N/A,FALSE,"1.1b";#N/A,#N/A,FALSE,"1.1c";#N/A,#N/A,FALSE,"1.1e";#N/A,#N/A,FALSE,"1.1f";#N/A,#N/A,FALSE,"1.1g";#N/A,#N/A,FALSE,"1.1h_T";#N/A,#N/A,FALSE,"1.1h_D";#N/A,#N/A,FALSE,"1.2";#N/A,#N/A,FALSE,"1.3";#N/A,#N/A,FALSE,"1.3b";#N/A,#N/A,FALSE,"1.4";#N/A,#N/A,FALSE,"1.5";#N/A,#N/A,FALSE,"1.6";#N/A,#N/A,FALSE,"2.1";#N/A,#N/A,FALSE,"SOD";#N/A,#N/A,FALSE,"OL";#N/A,#N/A,FALSE,"CF"}</definedName>
    <definedName name="budget" hidden="1">{#N/A,#N/A,FALSE,"1.1";#N/A,#N/A,FALSE,"1.1a";#N/A,#N/A,FALSE,"1.1b";#N/A,#N/A,FALSE,"1.1c";#N/A,#N/A,FALSE,"1.1e";#N/A,#N/A,FALSE,"1.1f";#N/A,#N/A,FALSE,"1.1g";#N/A,#N/A,FALSE,"1.1h_T";#N/A,#N/A,FALSE,"1.1h_D";#N/A,#N/A,FALSE,"1.2";#N/A,#N/A,FALSE,"1.3";#N/A,#N/A,FALSE,"1.3b";#N/A,#N/A,FALSE,"1.4";#N/A,#N/A,FALSE,"1.5";#N/A,#N/A,FALSE,"1.6";#N/A,#N/A,FALSE,"2.1";#N/A,#N/A,FALSE,"SOD";#N/A,#N/A,FALSE,"OL";#N/A,#N/A,FALSE,"CF"}</definedName>
    <definedName name="BUS">#REF!</definedName>
    <definedName name="C_DSC">#REF!</definedName>
    <definedName name="Cap_add_and_loss_assumptions">#REF!</definedName>
    <definedName name="caprate1">'[29]Input Sheet'!$D$211</definedName>
    <definedName name="caprate2">'[29]Input Sheet'!$E$211</definedName>
    <definedName name="caprate3">'[29]Input Sheet'!$F$211</definedName>
    <definedName name="CASHFLOW">#REF!</definedName>
    <definedName name="CDGD">'[30]C.S.GENERATION'!#REF!</definedName>
    <definedName name="cdu" localSheetId="6" hidden="1">{#N/A,#N/A,FALSE,"COVER.XLS";#N/A,#N/A,FALSE,"RACT1.XLS";#N/A,#N/A,FALSE,"RACT2.XLS";#N/A,#N/A,FALSE,"ECCMP";#N/A,#N/A,FALSE,"WELDER.XLS"}</definedName>
    <definedName name="cdu" localSheetId="0" hidden="1">{#N/A,#N/A,FALSE,"COVER.XLS";#N/A,#N/A,FALSE,"RACT1.XLS";#N/A,#N/A,FALSE,"RACT2.XLS";#N/A,#N/A,FALSE,"ECCMP";#N/A,#N/A,FALSE,"WELDER.XLS"}</definedName>
    <definedName name="cdu" hidden="1">{#N/A,#N/A,FALSE,"COVER.XLS";#N/A,#N/A,FALSE,"RACT1.XLS";#N/A,#N/A,FALSE,"RACT2.XLS";#N/A,#N/A,FALSE,"ECCMP";#N/A,#N/A,FALSE,"WELDER.XLS"}</definedName>
    <definedName name="ch">[31]Input_Gen!$A$2</definedName>
    <definedName name="cisco_dscnt">#REF!</definedName>
    <definedName name="COAL">'[12]Executive Summary -Thermal'!$A$4:$H$96</definedName>
    <definedName name="Complex">[32]Input!$A$119:$B$129</definedName>
    <definedName name="Connec1">'[33]Physical Data'!$G$2</definedName>
    <definedName name="Connec2">'[33]Physical Data'!$J$2</definedName>
    <definedName name="Connec3">#REF!</definedName>
    <definedName name="Connec4">#REF!</definedName>
    <definedName name="Connec5">#REF!</definedName>
    <definedName name="Connected_Load">#REF!</definedName>
    <definedName name="Connected_Load1">#REF!</definedName>
    <definedName name="Connected_Load2">#REF!</definedName>
    <definedName name="Cons_number_Col_Ind">[34]Sales_Summary!$S$2</definedName>
    <definedName name="Cons1">'[33]Physical Data'!$F$2</definedName>
    <definedName name="Cons2">'[33]Physical Data'!$I$2</definedName>
    <definedName name="Cons3">#REF!</definedName>
    <definedName name="Cons4">#REF!</definedName>
    <definedName name="Cons5">#REF!</definedName>
    <definedName name="Consumer1">#REF!</definedName>
    <definedName name="Consumer2">#REF!</definedName>
    <definedName name="Consumers">#REF!</definedName>
    <definedName name="Consumers2">#REF!</definedName>
    <definedName name="contracted"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contracted"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contracted"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Conusmer">#REF!</definedName>
    <definedName name="Conusmers">#REF!</definedName>
    <definedName name="CR">[1]DLC!$GS$40:$HM$87</definedName>
    <definedName name="CRIT" localSheetId="6" hidden="1">{#N/A,#N/A,FALSE,"consu_cover";#N/A,#N/A,FALSE,"consu_strategy";#N/A,#N/A,FALSE,"consu_flow";#N/A,#N/A,FALSE,"Summary_reqmt";#N/A,#N/A,FALSE,"field_ppg";#N/A,#N/A,FALSE,"ppg_shop";#N/A,#N/A,FALSE,"strl";#N/A,#N/A,FALSE,"tankages";#N/A,#N/A,FALSE,"gases"}</definedName>
    <definedName name="CRIT" localSheetId="0"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_xlnm.Criteria">[1]DLC!$GS$304:$HF$305</definedName>
    <definedName name="CRITICAL" localSheetId="6" hidden="1">{#N/A,#N/A,FALSE,"consu_cover";#N/A,#N/A,FALSE,"consu_strategy";#N/A,#N/A,FALSE,"consu_flow";#N/A,#N/A,FALSE,"Summary_reqmt";#N/A,#N/A,FALSE,"field_ppg";#N/A,#N/A,FALSE,"ppg_shop";#N/A,#N/A,FALSE,"strl";#N/A,#N/A,FALSE,"tankages";#N/A,#N/A,FALSE,"gases"}</definedName>
    <definedName name="CRITICAL" localSheetId="0"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rore">[35]General!$A$7</definedName>
    <definedName name="Crores">10000000</definedName>
    <definedName name="CSMPD">'[30]C.S.GENERATION'!#REF!</definedName>
    <definedName name="CURR_LIB">#REF!</definedName>
    <definedName name="Current">'[36]Licensee Information'!$G$30</definedName>
    <definedName name="CURVE" localSheetId="6" hidden="1">{#N/A,#N/A,FALSE,"COVER1.XLS ";#N/A,#N/A,FALSE,"RACT1.XLS";#N/A,#N/A,FALSE,"RACT2.XLS";#N/A,#N/A,FALSE,"ECCMP";#N/A,#N/A,FALSE,"WELDER.XLS"}</definedName>
    <definedName name="CURVE" localSheetId="0" hidden="1">{#N/A,#N/A,FALSE,"COVER1.XLS ";#N/A,#N/A,FALSE,"RACT1.XLS";#N/A,#N/A,FALSE,"RACT2.XLS";#N/A,#N/A,FALSE,"ECCMP";#N/A,#N/A,FALSE,"WELDER.XLS"}</definedName>
    <definedName name="CURVE" hidden="1">{#N/A,#N/A,FALSE,"COVER1.XLS ";#N/A,#N/A,FALSE,"RACT1.XLS";#N/A,#N/A,FALSE,"RACT2.XLS";#N/A,#N/A,FALSE,"ECCMP";#N/A,#N/A,FALSE,"WELDER.XLS"}</definedName>
    <definedName name="CustFY03">#REF!</definedName>
    <definedName name="cwipcaprate1">'[29]Input Sheet'!$D$213</definedName>
    <definedName name="cwipcaprate2">'[29]Input Sheet'!$E$213</definedName>
    <definedName name="cwipcaprate3">'[29]Input Sheet'!$F$213</definedName>
    <definedName name="D">#N/A</definedName>
    <definedName name="D_T">'[37]Discom Details'!$F$721</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area">#REF!</definedName>
    <definedName name="_xlnm.Database">#REF!</definedName>
    <definedName name="DateTimeStamp">#REF!</definedName>
    <definedName name="DB_EDiv">#REF!</definedName>
    <definedName name="DB_PDist">[38]Admin!$B$9:$BV$78</definedName>
    <definedName name="DB_PDiv">[39]Admin!$B$92:$AU$108</definedName>
    <definedName name="DBFY03">#REF!</definedName>
    <definedName name="dbn_assts">[40]Sheet1!$A$1508:$Q$1541</definedName>
    <definedName name="dcd">#REF!</definedName>
    <definedName name="dd">#REF!</definedName>
    <definedName name="DDDD">#REF!</definedName>
    <definedName name="dddddddddddddd">#REF!</definedName>
    <definedName name="dddddddddddddddddddd">#REF!</definedName>
    <definedName name="ddddddddfffff">#REF!</definedName>
    <definedName name="ddffffff">#REF!</definedName>
    <definedName name="DdPF">#REF!</definedName>
    <definedName name="Debtors">#REF!</definedName>
    <definedName name="Demographic_data">#REF!</definedName>
    <definedName name="DER" localSheetId="6" hidden="1">{#N/A,#N/A,FALSE,"COVER.XLS";#N/A,#N/A,FALSE,"RACT1.XLS";#N/A,#N/A,FALSE,"RACT2.XLS";#N/A,#N/A,FALSE,"ECCMP";#N/A,#N/A,FALSE,"WELDER.XLS"}</definedName>
    <definedName name="DER" localSheetId="0" hidden="1">{#N/A,#N/A,FALSE,"COVER.XLS";#N/A,#N/A,FALSE,"RACT1.XLS";#N/A,#N/A,FALSE,"RACT2.XLS";#N/A,#N/A,FALSE,"ECCMP";#N/A,#N/A,FALSE,"WELDER.XLS"}</definedName>
    <definedName name="DER" hidden="1">{#N/A,#N/A,FALSE,"COVER.XLS";#N/A,#N/A,FALSE,"RACT1.XLS";#N/A,#N/A,FALSE,"RACT2.XLS";#N/A,#N/A,FALSE,"ECCMP";#N/A,#N/A,FALSE,"WELDER.XLS"}</definedName>
    <definedName name="DERC" localSheetId="6" hidden="1">{#N/A,#N/A,FALSE,"COVER1.XLS ";#N/A,#N/A,FALSE,"RACT1.XLS";#N/A,#N/A,FALSE,"RACT2.XLS";#N/A,#N/A,FALSE,"ECCMP";#N/A,#N/A,FALSE,"WELDER.XLS"}</definedName>
    <definedName name="DERC" localSheetId="0" hidden="1">{#N/A,#N/A,FALSE,"COVER1.XLS ";#N/A,#N/A,FALSE,"RACT1.XLS";#N/A,#N/A,FALSE,"RACT2.XLS";#N/A,#N/A,FALSE,"ECCMP";#N/A,#N/A,FALSE,"WELDER.XLS"}</definedName>
    <definedName name="DERC" hidden="1">{#N/A,#N/A,FALSE,"COVER1.XLS ";#N/A,#N/A,FALSE,"RACT1.XLS";#N/A,#N/A,FALSE,"RACT2.XLS";#N/A,#N/A,FALSE,"ECCMP";#N/A,#N/A,FALSE,"WELDER.XLS"}</definedName>
    <definedName name="DETAILS1_ADDRESS" hidden="1">[41]XLR_NoRangeSheet!$C$7</definedName>
    <definedName name="DETAILS1_FINYEAR" hidden="1">[41]XLR_NoRangeSheet!$F$7</definedName>
    <definedName name="DETAILS1_PFNO" hidden="1">[41]XLR_NoRangeSheet!$D$7</definedName>
    <definedName name="DETAILS2_AC21RATE" hidden="1">[41]XLR_NoRangeSheet!$F$8</definedName>
    <definedName name="DETAILS2_AC22RATE" hidden="1">[41]XLR_NoRangeSheet!$G$8</definedName>
    <definedName name="DETAILS2_CNT" hidden="1">[41]XLR_NoRangeSheet!$C$8</definedName>
    <definedName name="DETAILS2_EMPRATE" hidden="1">[41]XLR_NoRangeSheet!$E$8</definedName>
    <definedName name="DETAILS2_SATRATE" hidden="1">[41]XLR_NoRangeSheet!$D$8</definedName>
    <definedName name="DETAILS2_TOT" hidden="1">[41]XLR_NoRangeSheet!$B$8</definedName>
    <definedName name="Device">[42]list!$F$2:$F$26</definedName>
    <definedName name="df"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f"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f"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fdsfd">#REF!</definedName>
    <definedName name="dgfgfd" localSheetId="6" hidden="1">{#N/A,#N/A,FALSE,"COVER.XLS";#N/A,#N/A,FALSE,"RACT1.XLS";#N/A,#N/A,FALSE,"RACT2.XLS";#N/A,#N/A,FALSE,"ECCMP";#N/A,#N/A,FALSE,"WELDER.XLS"}</definedName>
    <definedName name="dgfgfd" localSheetId="0" hidden="1">{#N/A,#N/A,FALSE,"COVER.XLS";#N/A,#N/A,FALSE,"RACT1.XLS";#N/A,#N/A,FALSE,"RACT2.XLS";#N/A,#N/A,FALSE,"ECCMP";#N/A,#N/A,FALSE,"WELDER.XLS"}</definedName>
    <definedName name="dgfgfd" hidden="1">{#N/A,#N/A,FALSE,"COVER.XLS";#N/A,#N/A,FALSE,"RACT1.XLS";#N/A,#N/A,FALSE,"RACT2.XLS";#N/A,#N/A,FALSE,"ECCMP";#N/A,#N/A,FALSE,"WELDER.XLS"}</definedName>
    <definedName name="Discom1F1">#REF!</definedName>
    <definedName name="Discom1F2">#REF!</definedName>
    <definedName name="Discom1F3">#REF!</definedName>
    <definedName name="Discom1F4">#REF!</definedName>
    <definedName name="Discom1F6">#REF!</definedName>
    <definedName name="discom1s">#REF!</definedName>
    <definedName name="Discom2F1">#REF!</definedName>
    <definedName name="Discom2F2">#REF!</definedName>
    <definedName name="Discom2F3">#REF!</definedName>
    <definedName name="Discom2F4">#REF!</definedName>
    <definedName name="Discom2F6">#REF!</definedName>
    <definedName name="DIV">#REF!</definedName>
    <definedName name="DivTB">#REF!</definedName>
    <definedName name="dom">#REF!</definedName>
    <definedName name="dpc">'[43]dpc cost'!$D$1</definedName>
    <definedName name="dr" localSheetId="6" hidden="1">{#N/A,#N/A,FALSE,"COVER1.XLS ";#N/A,#N/A,FALSE,"RACT1.XLS";#N/A,#N/A,FALSE,"RACT2.XLS";#N/A,#N/A,FALSE,"ECCMP";#N/A,#N/A,FALSE,"WELDER.XLS"}</definedName>
    <definedName name="dr" localSheetId="0" hidden="1">{#N/A,#N/A,FALSE,"COVER1.XLS ";#N/A,#N/A,FALSE,"RACT1.XLS";#N/A,#N/A,FALSE,"RACT2.XLS";#N/A,#N/A,FALSE,"ECCMP";#N/A,#N/A,FALSE,"WELDER.XLS"}</definedName>
    <definedName name="dr" hidden="1">{#N/A,#N/A,FALSE,"COVER1.XLS ";#N/A,#N/A,FALSE,"RACT1.XLS";#N/A,#N/A,FALSE,"RACT2.XLS";#N/A,#N/A,FALSE,"ECCMP";#N/A,#N/A,FALSE,"WELDER.XLS"}</definedName>
    <definedName name="ds" localSheetId="6" hidden="1">{#N/A,#N/A,FALSE,"1.1";#N/A,#N/A,FALSE,"1.1a";#N/A,#N/A,FALSE,"1.1b";#N/A,#N/A,FALSE,"1.1c";#N/A,#N/A,FALSE,"1.1e";#N/A,#N/A,FALSE,"1.1f";#N/A,#N/A,FALSE,"1.1g";#N/A,#N/A,FALSE,"1.1h_T";#N/A,#N/A,FALSE,"1.1h_D";#N/A,#N/A,FALSE,"1.2";#N/A,#N/A,FALSE,"1.3";#N/A,#N/A,FALSE,"1.3b";#N/A,#N/A,FALSE,"1.4";#N/A,#N/A,FALSE,"1.5";#N/A,#N/A,FALSE,"1.6";#N/A,#N/A,FALSE,"2.1";#N/A,#N/A,FALSE,"SOD";#N/A,#N/A,FALSE,"OL";#N/A,#N/A,FALSE,"CF"}</definedName>
    <definedName name="ds" localSheetId="0" hidden="1">{#N/A,#N/A,FALSE,"1.1";#N/A,#N/A,FALSE,"1.1a";#N/A,#N/A,FALSE,"1.1b";#N/A,#N/A,FALSE,"1.1c";#N/A,#N/A,FALSE,"1.1e";#N/A,#N/A,FALSE,"1.1f";#N/A,#N/A,FALSE,"1.1g";#N/A,#N/A,FALSE,"1.1h_T";#N/A,#N/A,FALSE,"1.1h_D";#N/A,#N/A,FALSE,"1.2";#N/A,#N/A,FALSE,"1.3";#N/A,#N/A,FALSE,"1.3b";#N/A,#N/A,FALSE,"1.4";#N/A,#N/A,FALSE,"1.5";#N/A,#N/A,FALSE,"1.6";#N/A,#N/A,FALSE,"2.1";#N/A,#N/A,FALSE,"SOD";#N/A,#N/A,FALSE,"OL";#N/A,#N/A,FALSE,"CF"}</definedName>
    <definedName name="ds" hidden="1">{#N/A,#N/A,FALSE,"1.1";#N/A,#N/A,FALSE,"1.1a";#N/A,#N/A,FALSE,"1.1b";#N/A,#N/A,FALSE,"1.1c";#N/A,#N/A,FALSE,"1.1e";#N/A,#N/A,FALSE,"1.1f";#N/A,#N/A,FALSE,"1.1g";#N/A,#N/A,FALSE,"1.1h_T";#N/A,#N/A,FALSE,"1.1h_D";#N/A,#N/A,FALSE,"1.2";#N/A,#N/A,FALSE,"1.3";#N/A,#N/A,FALSE,"1.3b";#N/A,#N/A,FALSE,"1.4";#N/A,#N/A,FALSE,"1.5";#N/A,#N/A,FALSE,"1.6";#N/A,#N/A,FALSE,"2.1";#N/A,#N/A,FALSE,"SOD";#N/A,#N/A,FALSE,"OL";#N/A,#N/A,FALSE,"CF"}</definedName>
    <definedName name="dsds">#REF!</definedName>
    <definedName name="dt" localSheetId="6" hidden="1">{#N/A,#N/A,FALSE,"COVER1.XLS ";#N/A,#N/A,FALSE,"RACT1.XLS";#N/A,#N/A,FALSE,"RACT2.XLS";#N/A,#N/A,FALSE,"ECCMP";#N/A,#N/A,FALSE,"WELDER.XLS"}</definedName>
    <definedName name="dt" localSheetId="0" hidden="1">{#N/A,#N/A,FALSE,"COVER1.XLS ";#N/A,#N/A,FALSE,"RACT1.XLS";#N/A,#N/A,FALSE,"RACT2.XLS";#N/A,#N/A,FALSE,"ECCMP";#N/A,#N/A,FALSE,"WELDER.XLS"}</definedName>
    <definedName name="dt" hidden="1">{#N/A,#N/A,FALSE,"COVER1.XLS ";#N/A,#N/A,FALSE,"RACT1.XLS";#N/A,#N/A,FALSE,"RACT2.XLS";#N/A,#N/A,FALSE,"ECCMP";#N/A,#N/A,FALSE,"WELDER.XLS"}</definedName>
    <definedName name="E_315MVA_Addl_Page1">#REF!</definedName>
    <definedName name="E_315MVA_Addl_Page2">#REF!</definedName>
    <definedName name="ED">#REF!</definedName>
    <definedName name="End_Bal">#REF!</definedName>
    <definedName name="Energy_sales">#REF!</definedName>
    <definedName name="Engg" localSheetId="6" hidden="1">{#N/A,#N/A,FALSE,"COVER.XLS";#N/A,#N/A,FALSE,"RACT1.XLS";#N/A,#N/A,FALSE,"RACT2.XLS";#N/A,#N/A,FALSE,"ECCMP";#N/A,#N/A,FALSE,"WELDER.XLS"}</definedName>
    <definedName name="Engg" localSheetId="0" hidden="1">{#N/A,#N/A,FALSE,"COVER.XLS";#N/A,#N/A,FALSE,"RACT1.XLS";#N/A,#N/A,FALSE,"RACT2.XLS";#N/A,#N/A,FALSE,"ECCMP";#N/A,#N/A,FALSE,"WELDER.XLS"}</definedName>
    <definedName name="Engg" hidden="1">{#N/A,#N/A,FALSE,"COVER.XLS";#N/A,#N/A,FALSE,"RACT1.XLS";#N/A,#N/A,FALSE,"RACT2.XLS";#N/A,#N/A,FALSE,"ECCMP";#N/A,#N/A,FALSE,"WELDER.XLS"}</definedName>
    <definedName name="EnPF">#REF!</definedName>
    <definedName name="Ensuing">'[44]Licensee Information'!$G$23</definedName>
    <definedName name="ER"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ER"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E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erer"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rer"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rer"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rror_Types">#REF!</definedName>
    <definedName name="Excel_BuiltIn_Print_Area_1_1">#REF!</definedName>
    <definedName name="Excel_BuiltIn_Print_Area_10">#REF!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7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0">#REF!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tra_Pay">#REF!</definedName>
    <definedName name="_xlnm.Extract">[1]DLC!$GS$307:$HF$322</definedName>
    <definedName name="f">#REF!</definedName>
    <definedName name="fact">#REF!</definedName>
    <definedName name="fco">[45]fco!$B$1:$AF$1</definedName>
    <definedName name="fdksldls">#REF!</definedName>
    <definedName name="fekfjlm">#REF!</definedName>
    <definedName name="ff">#REF!</definedName>
    <definedName name="fffff">#REF!</definedName>
    <definedName name="fg">[46]Index!$A$5</definedName>
    <definedName name="fkkfkfkedf">#REF!</definedName>
    <definedName name="fsadgagaf" hidden="1">#REF!</definedName>
    <definedName name="ft" localSheetId="6" hidden="1">{#N/A,#N/A,FALSE,"COVER.XLS";#N/A,#N/A,FALSE,"RACT1.XLS";#N/A,#N/A,FALSE,"RACT2.XLS";#N/A,#N/A,FALSE,"ECCMP";#N/A,#N/A,FALSE,"WELDER.XLS"}</definedName>
    <definedName name="ft" localSheetId="0" hidden="1">{#N/A,#N/A,FALSE,"COVER.XLS";#N/A,#N/A,FALSE,"RACT1.XLS";#N/A,#N/A,FALSE,"RACT2.XLS";#N/A,#N/A,FALSE,"ECCMP";#N/A,#N/A,FALSE,"WELDER.XLS"}</definedName>
    <definedName name="ft" hidden="1">{#N/A,#N/A,FALSE,"COVER.XLS";#N/A,#N/A,FALSE,"RACT1.XLS";#N/A,#N/A,FALSE,"RACT2.XLS";#N/A,#N/A,FALSE,"ECCMP";#N/A,#N/A,FALSE,"WELDER.XLS"}</definedName>
    <definedName name="Fuel_Exp_CY">#REF!</definedName>
    <definedName name="Fuel_Exp_EY">#REF!</definedName>
    <definedName name="Fuel_Exp_PY">#REF!</definedName>
    <definedName name="Full_Print">#REF!</definedName>
    <definedName name="g">#REF!</definedName>
    <definedName name="GENPUF">'[12]Executive Summary -Thermal'!$A$4:$H$161</definedName>
    <definedName name="GGFBGHJHDJJHJ">[6]Newabstract!#REF!</definedName>
    <definedName name="ggg">#REF!</definedName>
    <definedName name="gggggggg">#REF!</definedName>
    <definedName name="GH">'[2]STN WISE EMR'!#REF!</definedName>
    <definedName name="ghdgjh" hidden="1">#REF!</definedName>
    <definedName name="ghhhghhh">[11]DEMFIXLD!$A$1:$E$205</definedName>
    <definedName name="gjjjj">#REF!</definedName>
    <definedName name="GRBLOCK">#REF!</definedName>
    <definedName name="group"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urmeet" localSheetId="6" hidden="1">{#N/A,#N/A,FALSE,"COVER.XLS";#N/A,#N/A,FALSE,"RACT1.XLS";#N/A,#N/A,FALSE,"RACT2.XLS";#N/A,#N/A,FALSE,"ECCMP";#N/A,#N/A,FALSE,"WELDER.XLS"}</definedName>
    <definedName name="gurmeet" localSheetId="0" hidden="1">{#N/A,#N/A,FALSE,"COVER.XLS";#N/A,#N/A,FALSE,"RACT1.XLS";#N/A,#N/A,FALSE,"RACT2.XLS";#N/A,#N/A,FALSE,"ECCMP";#N/A,#N/A,FALSE,"WELDER.XLS"}</definedName>
    <definedName name="gurmeet" hidden="1">{#N/A,#N/A,FALSE,"COVER.XLS";#N/A,#N/A,FALSE,"RACT1.XLS";#N/A,#N/A,FALSE,"RACT2.XLS";#N/A,#N/A,FALSE,"ECCMP";#N/A,#N/A,FALSE,"WELDER.XLS"}</definedName>
    <definedName name="h">'[47]04REL'!#REF!</definedName>
    <definedName name="hdgfahsgfh">#REF!</definedName>
    <definedName name="Header_Row">ROW(#REF!)</definedName>
    <definedName name="HFOHSD">'[12]Executive Summary -Thermal'!$A$4:$H$96</definedName>
    <definedName name="HGHGHGHGH" hidden="1">#REF!</definedName>
    <definedName name="hhhhhhhhfff">#REF!</definedName>
    <definedName name="hhhhhhhhhhhhhhhhhh">#REF!</definedName>
    <definedName name="hj">#REF!</definedName>
    <definedName name="Horizontal_Not_Selected">#REF!</definedName>
    <definedName name="hundred">[35]General!$A$3</definedName>
    <definedName name="HV2LF">#REF!</definedName>
    <definedName name="HV2PF">#REF!</definedName>
    <definedName name="i">'[25]04REL'!#REF!</definedName>
    <definedName name="II"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I"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I"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N">[1]DLC!$GS$2:$HF$22</definedName>
    <definedName name="IND">#REF!</definedName>
    <definedName name="inflationrate">'[29]Input Sheet'!$C$4</definedName>
    <definedName name="InputPO">#REF!</definedName>
    <definedName name="INT" localSheetId="6" hidden="1">{#N/A,#N/A,FALSE,"1.1";#N/A,#N/A,FALSE,"1.1a";#N/A,#N/A,FALSE,"1.1b";#N/A,#N/A,FALSE,"1.1c";#N/A,#N/A,FALSE,"1.1e";#N/A,#N/A,FALSE,"1.1f";#N/A,#N/A,FALSE,"1.1g";#N/A,#N/A,FALSE,"1.1h_T";#N/A,#N/A,FALSE,"1.1h_D";#N/A,#N/A,FALSE,"1.2";#N/A,#N/A,FALSE,"1.3";#N/A,#N/A,FALSE,"1.3b";#N/A,#N/A,FALSE,"1.4";#N/A,#N/A,FALSE,"1.5";#N/A,#N/A,FALSE,"1.6";#N/A,#N/A,FALSE,"2.1";#N/A,#N/A,FALSE,"SOD";#N/A,#N/A,FALSE,"OL";#N/A,#N/A,FALSE,"CF"}</definedName>
    <definedName name="INT" localSheetId="0" hidden="1">{#N/A,#N/A,FALSE,"1.1";#N/A,#N/A,FALSE,"1.1a";#N/A,#N/A,FALSE,"1.1b";#N/A,#N/A,FALSE,"1.1c";#N/A,#N/A,FALSE,"1.1e";#N/A,#N/A,FALSE,"1.1f";#N/A,#N/A,FALSE,"1.1g";#N/A,#N/A,FALSE,"1.1h_T";#N/A,#N/A,FALSE,"1.1h_D";#N/A,#N/A,FALSE,"1.2";#N/A,#N/A,FALSE,"1.3";#N/A,#N/A,FALSE,"1.3b";#N/A,#N/A,FALSE,"1.4";#N/A,#N/A,FALSE,"1.5";#N/A,#N/A,FALSE,"1.6";#N/A,#N/A,FALSE,"2.1";#N/A,#N/A,FALSE,"SOD";#N/A,#N/A,FALSE,"OL";#N/A,#N/A,FALSE,"CF"}</definedName>
    <definedName name="INT" hidden="1">{#N/A,#N/A,FALSE,"1.1";#N/A,#N/A,FALSE,"1.1a";#N/A,#N/A,FALSE,"1.1b";#N/A,#N/A,FALSE,"1.1c";#N/A,#N/A,FALSE,"1.1e";#N/A,#N/A,FALSE,"1.1f";#N/A,#N/A,FALSE,"1.1g";#N/A,#N/A,FALSE,"1.1h_T";#N/A,#N/A,FALSE,"1.1h_D";#N/A,#N/A,FALSE,"1.2";#N/A,#N/A,FALSE,"1.3";#N/A,#N/A,FALSE,"1.3b";#N/A,#N/A,FALSE,"1.4";#N/A,#N/A,FALSE,"1.5";#N/A,#N/A,FALSE,"1.6";#N/A,#N/A,FALSE,"2.1";#N/A,#N/A,FALSE,"SOD";#N/A,#N/A,FALSE,"OL";#N/A,#N/A,FALSE,"CF"}</definedName>
    <definedName name="interest"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nterest"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nterest"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Interest_Rate">#REF!</definedName>
    <definedName name="Intt_Charge_cY" localSheetId="6">#REF!,#REF!</definedName>
    <definedName name="Intt_Charge_cY" localSheetId="0">#REF!,#REF!</definedName>
    <definedName name="Intt_Charge_cY">#REF!,#REF!</definedName>
    <definedName name="Intt_Charge_cy_1">'[48]A 3.7'!$H$35,'[48]A 3.7'!$H$44</definedName>
    <definedName name="Intt_Charge_eY">#REF!,#REF!</definedName>
    <definedName name="Intt_Charge_ey_1">'[48]A 3.7'!$I$35,'[48]A 3.7'!$I$44</definedName>
    <definedName name="Intt_Charge_PY">#REF!,#REF!</definedName>
    <definedName name="Intt_Charge_py_1">'[48]A 3.7'!$G$35,'[48]A 3.7'!$G$44</definedName>
    <definedName name="Investment_Plan">#REF!,#REF!</definedName>
    <definedName name="J">#REF!</definedName>
    <definedName name="jai"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jai"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jai"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jjkkkkk">[9]DEMFIXLD!$A$1:$E$205</definedName>
    <definedName name="june" hidden="1">#REF!</definedName>
    <definedName name="JV10Group_944">#REF!</definedName>
    <definedName name="JV14Group_944">#REF!</definedName>
    <definedName name="K">#REF!</definedName>
    <definedName name="K2000_">#N/A</definedName>
    <definedName name="KEII">'[12]Executive Summary -Thermal'!$H$4:$I$31</definedName>
    <definedName name="KEIIU">'[12]Executive Summary -Thermal'!$A$4:$F$31</definedName>
    <definedName name="KIKIKI">#REF!</definedName>
    <definedName name="kil">#REF!</definedName>
    <definedName name="kj"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kj"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kj"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kkfkfkfk">#REF!</definedName>
    <definedName name="kkk">#REF!</definedName>
    <definedName name="kkkk">#REF!</definedName>
    <definedName name="kkkkkkk">#REF!</definedName>
    <definedName name="kskk" localSheetId="6" hidden="1">{#N/A,#N/A,FALSE,"COVER.XLS";#N/A,#N/A,FALSE,"RACT1.XLS";#N/A,#N/A,FALSE,"RACT2.XLS";#N/A,#N/A,FALSE,"ECCMP";#N/A,#N/A,FALSE,"WELDER.XLS"}</definedName>
    <definedName name="kskk" localSheetId="0" hidden="1">{#N/A,#N/A,FALSE,"COVER.XLS";#N/A,#N/A,FALSE,"RACT1.XLS";#N/A,#N/A,FALSE,"RACT2.XLS";#N/A,#N/A,FALSE,"ECCMP";#N/A,#N/A,FALSE,"WELDER.XLS"}</definedName>
    <definedName name="kskk" hidden="1">{#N/A,#N/A,FALSE,"COVER.XLS";#N/A,#N/A,FALSE,"RACT1.XLS";#N/A,#N/A,FALSE,"RACT2.XLS";#N/A,#N/A,FALSE,"ECCMP";#N/A,#N/A,FALSE,"WELDER.XLS"}</definedName>
    <definedName name="kvs" localSheetId="6" hidden="1">{#N/A,#N/A,FALSE,"COVER1.XLS ";#N/A,#N/A,FALSE,"RACT1.XLS";#N/A,#N/A,FALSE,"RACT2.XLS";#N/A,#N/A,FALSE,"ECCMP";#N/A,#N/A,FALSE,"WELDER.XLS"}</definedName>
    <definedName name="kvs" localSheetId="0" hidden="1">{#N/A,#N/A,FALSE,"COVER1.XLS ";#N/A,#N/A,FALSE,"RACT1.XLS";#N/A,#N/A,FALSE,"RACT2.XLS";#N/A,#N/A,FALSE,"ECCMP";#N/A,#N/A,FALSE,"WELDER.XLS"}</definedName>
    <definedName name="kvs" hidden="1">{#N/A,#N/A,FALSE,"COVER1.XLS ";#N/A,#N/A,FALSE,"RACT1.XLS";#N/A,#N/A,FALSE,"RACT2.XLS";#N/A,#N/A,FALSE,"ECCMP";#N/A,#N/A,FALSE,"WELDER.XLS"}</definedName>
    <definedName name="kW">#REF!</definedName>
    <definedName name="l">#REF!</definedName>
    <definedName name="Last_Row">#N/A</definedName>
    <definedName name="LEVEL">#REF!</definedName>
    <definedName name="Li">'[36]Licensee Information'!$F$33</definedName>
    <definedName name="List1">'[49]UGVCL_Historical Data'!$AL$4:$AL$6</definedName>
    <definedName name="ListOfSuperCriticalEquipment">#REF!</definedName>
    <definedName name="Live_Integrity">[50]Inputs!#REF!</definedName>
    <definedName name="lk"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lk"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lk"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lll"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l">#REF!</definedName>
    <definedName name="Load_Col_Ind">[34]Sales_Summary!$AC$2</definedName>
    <definedName name="Loan_Amount">#REF!</definedName>
    <definedName name="Loan_Start">#REF!</definedName>
    <definedName name="Loan_Years">#REF!</definedName>
    <definedName name="LOANS__A">#REF!</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s" localSheetId="6">'[51]Users Authorisations'!#REF!</definedName>
    <definedName name="Locations" localSheetId="0">'[51]Users Authorisations'!#REF!</definedName>
    <definedName name="Locations">'[51]Users Authorisations'!#REF!</definedName>
    <definedName name="Loss" localSheetId="6">#REF!</definedName>
    <definedName name="Loss" localSheetId="0">#REF!</definedName>
    <definedName name="Loss">#REF!</definedName>
    <definedName name="ltind" localSheetId="6">#REF!</definedName>
    <definedName name="ltind" localSheetId="0">#REF!</definedName>
    <definedName name="ltind">#REF!</definedName>
    <definedName name="m105." localSheetId="6">#REF!</definedName>
    <definedName name="m105." localSheetId="0">#REF!</definedName>
    <definedName name="m105.">#REF!</definedName>
    <definedName name="Mar">#REF!</definedName>
    <definedName name="Master_Integrity">[50]Inputs!#REF!</definedName>
    <definedName name="Master_Signals">[50]Inputs!#REF!</definedName>
    <definedName name="may" hidden="1">#REF!</definedName>
    <definedName name="MEMORNDM">#REF!</definedName>
    <definedName name="MEPE">'[12]Executive Summary -Thermal'!$I$4:$EG$36</definedName>
    <definedName name="mile">[52]oresreqsum!#REF!</definedName>
    <definedName name="mill">#REF!</definedName>
    <definedName name="million">[35]General!$A$6</definedName>
    <definedName name="mmmm">#REF!</definedName>
    <definedName name="mmmmmmmmmmmm">#REF!</definedName>
    <definedName name="MOD">'[12]Executive Summary -Thermal'!$A$162:$H$257</definedName>
    <definedName name="month">[53]Variables!$B$3</definedName>
    <definedName name="month_no">[54]Variables_x!$B$5</definedName>
    <definedName name="month_todo">[54]Variables_x!$B$6</definedName>
    <definedName name="mpwr">#REF!</definedName>
    <definedName name="mRrjkpay_ikoj_dkjiksjs_ku_fy0">#REF!</definedName>
    <definedName name="MTPI">#REF!</definedName>
    <definedName name="N">#REF!</definedName>
    <definedName name="Name_Company">[50]Inputs!$E$140</definedName>
    <definedName name="Name_Model">[50]Inputs!$E$141</definedName>
    <definedName name="Name_Project">[50]Inputs!$E$142</definedName>
    <definedName name="NameBaseCase">#REF!</definedName>
    <definedName name="new" hidden="1">[55]CE!#REF!</definedName>
    <definedName name="NmDivs">#REF!</definedName>
    <definedName name="no"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o"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o"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onDom">#REF!</definedName>
    <definedName name="Nos">#REF!</definedName>
    <definedName name="Nov"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ov"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ov"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NPV">#REF!</definedName>
    <definedName name="NPV_Rate">#REF!</definedName>
    <definedName name="Num_Pmt_Per_Year">#REF!</definedName>
    <definedName name="Number_of_Payments" localSheetId="6">MATCH(0.01,End_Bal,-1)+1</definedName>
    <definedName name="Number_of_Payments" localSheetId="0">MATCH(0.01,End_Bal,-1)+1</definedName>
    <definedName name="Number_of_Payments">MATCH(0.01,End_Bal,-1)+1</definedName>
    <definedName name="o" localSheetId="6">{#N/A,#N/A,FALSE,"Form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o" localSheetId="0">{#N/A,#N/A,FALSE,"Form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o">{#N/A,#N/A,FALSE,"Form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OCT" hidden="1">#REF!</definedName>
    <definedName name="OH">#REF!</definedName>
    <definedName name="oi"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oi"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oi"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opg">#REF!</definedName>
    <definedName name="opi">#REF!</definedName>
    <definedName name="opz">#REF!</definedName>
    <definedName name="OSCH2">#REF!</definedName>
    <definedName name="OSCH3">#REF!</definedName>
    <definedName name="OSCH4">#REF!</definedName>
    <definedName name="OSCH5">#REF!</definedName>
    <definedName name="OSCH6">#REF!</definedName>
    <definedName name="OSCH7">#REF!</definedName>
    <definedName name="OSCH8">#REF!</definedName>
    <definedName name="p">#REF!</definedName>
    <definedName name="pa"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a"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a"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ay_Date">#REF!</definedName>
    <definedName name="Pay_Num">#REF!</definedName>
    <definedName name="Payment_Date" localSheetId="6">DATE(YEAR(Loan_Start),MONTH(Loan_Start)+Payment_Number,DAY(Loan_Start))</definedName>
    <definedName name="Payment_Date" localSheetId="2">DATE(YEAR([0]!Loan_Start),MONTH([0]!Loan_Start)+Payment_Number,DAY([0]!Loan_Start))</definedName>
    <definedName name="Payment_Date" localSheetId="3">DATE(YEAR([0]!Loan_Start),MONTH([0]!Loan_Start)+Payment_Number,DAY([0]!Loan_Start))</definedName>
    <definedName name="Payment_Date" localSheetId="4">DATE(YEAR([0]!Loan_Start),MONTH([0]!Loan_Start)+Payment_Number,DAY([0]!Loan_Start))</definedName>
    <definedName name="Payment_Date" localSheetId="5">DATE(YEAR([0]!Loan_Start),MONTH([0]!Loan_Start)+Payment_Number,DAY([0]!Loan_Start))</definedName>
    <definedName name="Payment_Date" localSheetId="0">DATE(YEAR(Loan_Start),MONTH(Loan_Start)+Payment_Number,DAY(Loan_Start))</definedName>
    <definedName name="Payment_Date">DATE(YEAR(Loan_Start),MONTH(Loan_Start)+Payment_Number,DAY(Loan_Start))</definedName>
    <definedName name="pen"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en"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en"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I">#REF!</definedName>
    <definedName name="Pop_Ratio">#REF!</definedName>
    <definedName name="PP">#REF!</definedName>
    <definedName name="Previous">'[36]Licensee Information'!$F$30</definedName>
    <definedName name="Princ">#REF!</definedName>
    <definedName name="_xlnm.Print_Area" localSheetId="6">'Annexure-1'!$C$3:$J$57</definedName>
    <definedName name="_xlnm.Print_Area" localSheetId="2">Form_A_DISCOM_Q1!$B$2:$I$101</definedName>
    <definedName name="_xlnm.Print_Area" localSheetId="3">Form_A_DISCOM_Q2!$B$2:$I$101</definedName>
    <definedName name="_xlnm.Print_Area" localSheetId="4">Form_A_DISCOM_Q3!$B$2:$I$101</definedName>
    <definedName name="_xlnm.Print_Area" localSheetId="5">Form_A_DISCOM_Q4!$B$2:$I$98</definedName>
    <definedName name="_xlnm.Print_Area" localSheetId="1">Form_B_DISCOM!$B$2:$I$58</definedName>
    <definedName name="_xlnm.Print_Area" localSheetId="0">'Instructions &amp; Notes'!$B$2:$C$10</definedName>
    <definedName name="_xlnm.Print_Area">#REF!</definedName>
    <definedName name="Print_Area_MI" localSheetId="6">#REF!</definedName>
    <definedName name="Print_Area_MI" localSheetId="0">#REF!</definedName>
    <definedName name="Print_Area_MI">#REF!</definedName>
    <definedName name="Print_Area_Reset" localSheetId="6">OFFSET(Full_Print,0,0,Last_Row)</definedName>
    <definedName name="Print_Area_Reset" localSheetId="0">OFFSET(Full_Print,0,0,Last_Row)</definedName>
    <definedName name="Print_Area_Reset">OFFSET(Full_Print,0,0,Last_Row)</definedName>
    <definedName name="_xlnm.Print_Titles" localSheetId="2">Form_A_DISCOM_Q1!$35:$35</definedName>
    <definedName name="_xlnm.Print_Titles" localSheetId="3">Form_A_DISCOM_Q2!$35:$35</definedName>
    <definedName name="_xlnm.Print_Titles" localSheetId="4">Form_A_DISCOM_Q3!$35:$35</definedName>
    <definedName name="_xlnm.Print_Titles" localSheetId="5">Form_A_DISCOM_Q4!$35:$35</definedName>
    <definedName name="_xlnm.Print_Titles" localSheetId="1">Form_B_DISCOM!$2:$2</definedName>
    <definedName name="_xlnm.Print_Titles">#N/A</definedName>
    <definedName name="Print_Titles_MI">[56]Dhar!$A$4:$IV$12,[56]Dhar!$A$1:$B$65536</definedName>
    <definedName name="Print_Titles_MII" localSheetId="6">#REF!,#REF!</definedName>
    <definedName name="Print_Titles_MII" localSheetId="0">#REF!,#REF!</definedName>
    <definedName name="Print_Titles_MII">#REF!,#REF!</definedName>
    <definedName name="ProfileOfTaggedInstruments___ByConstrMgr_Complex_Category" localSheetId="6">#REF!</definedName>
    <definedName name="ProfileOfTaggedInstruments___ByConstrMgr_Complex_Category" localSheetId="0">#REF!</definedName>
    <definedName name="ProfileOfTaggedInstruments___ByConstrMgr_Complex_Category">#REF!</definedName>
    <definedName name="psj"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sj"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sj"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pt"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pt"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p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PTA_Bulk">#REF!</definedName>
    <definedName name="PTA_ISBL">#REF!</definedName>
    <definedName name="PTPI">#REF!</definedName>
    <definedName name="Pumps_and_Meterisation">#REF!</definedName>
    <definedName name="q">'[57]A 3.7'!$I$35,'[57]A 3.7'!$I$44</definedName>
    <definedName name="qq" localSheetId="6" hidden="1">{#N/A,#N/A,FALSE,"COVER1.XLS ";#N/A,#N/A,FALSE,"RACT1.XLS";#N/A,#N/A,FALSE,"RACT2.XLS";#N/A,#N/A,FALSE,"ECCMP";#N/A,#N/A,FALSE,"WELDER.XLS"}</definedName>
    <definedName name="qq" localSheetId="0" hidden="1">{#N/A,#N/A,FALSE,"COVER1.XLS ";#N/A,#N/A,FALSE,"RACT1.XLS";#N/A,#N/A,FALSE,"RACT2.XLS";#N/A,#N/A,FALSE,"ECCMP";#N/A,#N/A,FALSE,"WELDER.XLS"}</definedName>
    <definedName name="qq" hidden="1">{#N/A,#N/A,FALSE,"COVER1.XLS ";#N/A,#N/A,FALSE,"RACT1.XLS";#N/A,#N/A,FALSE,"RACT2.XLS";#N/A,#N/A,FALSE,"ECCMP";#N/A,#N/A,FALSE,"WELDER.XLS"}</definedName>
    <definedName name="qryEqptOrdDelyETAProfile_byConstrMgr">#REF!</definedName>
    <definedName name="qryEqptOrdPODelProfile_ByConstrMgr">#REF!</definedName>
    <definedName name="qryForEqptProfTotalDelvdFdnErnIndImp">#REF!</definedName>
    <definedName name="qrySummROSDatesFromQuery">#REF!</definedName>
    <definedName name="qryUnitForecastUtils">#REF!</definedName>
    <definedName name="Query1">#REF!</definedName>
    <definedName name="qw" localSheetId="6" hidden="1">{#N/A,#N/A,FALSE,"consu_cover";#N/A,#N/A,FALSE,"consu_strategy";#N/A,#N/A,FALSE,"consu_flow";#N/A,#N/A,FALSE,"Summary_reqmt";#N/A,#N/A,FALSE,"field_ppg";#N/A,#N/A,FALSE,"ppg_shop";#N/A,#N/A,FALSE,"strl";#N/A,#N/A,FALSE,"tankages";#N/A,#N/A,FALSE,"gases"}</definedName>
    <definedName name="qw" localSheetId="0" hidden="1">{#N/A,#N/A,FALSE,"consu_cover";#N/A,#N/A,FALSE,"consu_strategy";#N/A,#N/A,FALSE,"consu_flow";#N/A,#N/A,FALSE,"Summary_reqmt";#N/A,#N/A,FALSE,"field_ppg";#N/A,#N/A,FALSE,"ppg_shop";#N/A,#N/A,FALSE,"strl";#N/A,#N/A,FALSE,"tankages";#N/A,#N/A,FALSE,"gases"}</definedName>
    <definedName name="qw" hidden="1">{#N/A,#N/A,FALSE,"consu_cover";#N/A,#N/A,FALSE,"consu_strategy";#N/A,#N/A,FALSE,"consu_flow";#N/A,#N/A,FALSE,"Summary_reqmt";#N/A,#N/A,FALSE,"field_ppg";#N/A,#N/A,FALSE,"ppg_shop";#N/A,#N/A,FALSE,"strl";#N/A,#N/A,FALSE,"tankages";#N/A,#N/A,FALSE,"gases"}</definedName>
    <definedName name="R_">#N/A</definedName>
    <definedName name="R_15_00_01">#REF!</definedName>
    <definedName name="rad_dscnt">#REF!</definedName>
    <definedName name="RB"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RB"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RB"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res_sum" localSheetId="6" hidden="1">{#N/A,#N/A,FALSE,"COVER1.XLS ";#N/A,#N/A,FALSE,"RACT1.XLS";#N/A,#N/A,FALSE,"RACT2.XLS";#N/A,#N/A,FALSE,"ECCMP";#N/A,#N/A,FALSE,"WELDER.XLS"}</definedName>
    <definedName name="res_sum" localSheetId="0" hidden="1">{#N/A,#N/A,FALSE,"COVER1.XLS ";#N/A,#N/A,FALSE,"RACT1.XLS";#N/A,#N/A,FALSE,"RACT2.XLS";#N/A,#N/A,FALSE,"ECCMP";#N/A,#N/A,FALSE,"WELDER.XLS"}</definedName>
    <definedName name="res_sum" hidden="1">{#N/A,#N/A,FALSE,"COVER1.XLS ";#N/A,#N/A,FALSE,"RACT1.XLS";#N/A,#N/A,FALSE,"RACT2.XLS";#N/A,#N/A,FALSE,"ECCMP";#N/A,#N/A,FALSE,"WELDER.XLS"}</definedName>
    <definedName name="RH">'[2]STN WISE EMR'!#REF!</definedName>
    <definedName name="RP_2"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RP_2" localSheetId="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RP_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rr" localSheetId="6" hidden="1">{#N/A,#N/A,FALSE,"consu_cover";#N/A,#N/A,FALSE,"consu_strategy";#N/A,#N/A,FALSE,"consu_flow";#N/A,#N/A,FALSE,"Summary_reqmt";#N/A,#N/A,FALSE,"field_ppg";#N/A,#N/A,FALSE,"ppg_shop";#N/A,#N/A,FALSE,"strl";#N/A,#N/A,FALSE,"tankages";#N/A,#N/A,FALSE,"gases"}</definedName>
    <definedName name="rr" localSheetId="0" hidden="1">{#N/A,#N/A,FALSE,"consu_cover";#N/A,#N/A,FALSE,"consu_strategy";#N/A,#N/A,FALSE,"consu_flow";#N/A,#N/A,FALSE,"Summary_reqmt";#N/A,#N/A,FALSE,"field_ppg";#N/A,#N/A,FALSE,"ppg_shop";#N/A,#N/A,FALSE,"strl";#N/A,#N/A,FALSE,"tankages";#N/A,#N/A,FALSE,"gases"}</definedName>
    <definedName name="rr" hidden="1">{#N/A,#N/A,FALSE,"consu_cover";#N/A,#N/A,FALSE,"consu_strategy";#N/A,#N/A,FALSE,"consu_flow";#N/A,#N/A,FALSE,"Summary_reqmt";#N/A,#N/A,FALSE,"field_ppg";#N/A,#N/A,FALSE,"ppg_shop";#N/A,#N/A,FALSE,"strl";#N/A,#N/A,FALSE,"tankages";#N/A,#N/A,FALSE,"gases"}</definedName>
    <definedName name="RTTRTRTR"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were" localSheetId="6" hidden="1">{#N/A,#N/A,FALSE,"COVER1.XLS ";#N/A,#N/A,FALSE,"RACT1.XLS";#N/A,#N/A,FALSE,"RACT2.XLS";#N/A,#N/A,FALSE,"ECCMP";#N/A,#N/A,FALSE,"WELDER.XLS"}</definedName>
    <definedName name="rwere" localSheetId="0" hidden="1">{#N/A,#N/A,FALSE,"COVER1.XLS ";#N/A,#N/A,FALSE,"RACT1.XLS";#N/A,#N/A,FALSE,"RACT2.XLS";#N/A,#N/A,FALSE,"ECCMP";#N/A,#N/A,FALSE,"WELDER.XLS"}</definedName>
    <definedName name="rwere" hidden="1">{#N/A,#N/A,FALSE,"COVER1.XLS ";#N/A,#N/A,FALSE,"RACT1.XLS";#N/A,#N/A,FALSE,"RACT2.XLS";#N/A,#N/A,FALSE,"ECCMP";#N/A,#N/A,FALSE,"WELDER.XLS"}</definedName>
    <definedName name="s" hidden="1">#REF!</definedName>
    <definedName name="s_1" hidden="1">#REF!</definedName>
    <definedName name="S_CRS">#REF!</definedName>
    <definedName name="Sales_Col_Ind">[34]Sales_Summary!$I$2</definedName>
    <definedName name="SAPBEXdnldView" hidden="1">"3SB8LZCV0XHZU35V9QQ6GS6J7"</definedName>
    <definedName name="SAPBEXsysID" hidden="1">"BP1"</definedName>
    <definedName name="SAPBEXwbID" hidden="1">"4OBP177R9VNERV50P8R7WXMPG"</definedName>
    <definedName name="Scenario">#REF!</definedName>
    <definedName name="Scenario_Name">#REF!</definedName>
    <definedName name="SCH">[8]BSPL!$A$113:$D$160</definedName>
    <definedName name="SCHe6">'[22]04REL'!#REF!</definedName>
    <definedName name="Sched_Pay">#REF!</definedName>
    <definedName name="Scheduled_Extra_Payments">#REF!</definedName>
    <definedName name="Scheduled_Interest_Rate">#REF!</definedName>
    <definedName name="Scheduled_Monthly_Payment">#REF!</definedName>
    <definedName name="Scheme">#REF!,#REF!</definedName>
    <definedName name="SCHVI_IV">#REF!</definedName>
    <definedName name="sd">#REF!</definedName>
    <definedName name="sddfdf">#REF!</definedName>
    <definedName name="se" localSheetId="6" hidden="1">{#N/A,#N/A,FALSE,"COVER1.XLS ";#N/A,#N/A,FALSE,"RACT1.XLS";#N/A,#N/A,FALSE,"RACT2.XLS";#N/A,#N/A,FALSE,"ECCMP";#N/A,#N/A,FALSE,"WELDER.XLS"}</definedName>
    <definedName name="se" localSheetId="0" hidden="1">{#N/A,#N/A,FALSE,"COVER1.XLS ";#N/A,#N/A,FALSE,"RACT1.XLS";#N/A,#N/A,FALSE,"RACT2.XLS";#N/A,#N/A,FALSE,"ECCMP";#N/A,#N/A,FALSE,"WELDER.XLS"}</definedName>
    <definedName name="se" hidden="1">{#N/A,#N/A,FALSE,"COVER1.XLS ";#N/A,#N/A,FALSE,"RACT1.XLS";#N/A,#N/A,FALSE,"RACT2.XLS";#N/A,#N/A,FALSE,"ECCMP";#N/A,#N/A,FALSE,"WELDER.XLS"}</definedName>
    <definedName name="Select_Horizontal">#REF!</definedName>
    <definedName name="Select_Vertical">#REF!</definedName>
    <definedName name="SEP" hidden="1">#REF!</definedName>
    <definedName name="Sheet"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heet"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heet"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hft1">[43]SUMMERY!$P$1</definedName>
    <definedName name="shftI">[58]SUMMERY!$P$1</definedName>
    <definedName name="short" localSheetId="6" hidden="1">{#N/A,#N/A,FALSE,"COVER1.XLS ";#N/A,#N/A,FALSE,"RACT1.XLS";#N/A,#N/A,FALSE,"RACT2.XLS";#N/A,#N/A,FALSE,"ECCMP";#N/A,#N/A,FALSE,"WELDER.XLS"}</definedName>
    <definedName name="short" localSheetId="0" hidden="1">{#N/A,#N/A,FALSE,"COVER1.XLS ";#N/A,#N/A,FALSE,"RACT1.XLS";#N/A,#N/A,FALSE,"RACT2.XLS";#N/A,#N/A,FALSE,"ECCMP";#N/A,#N/A,FALSE,"WELDER.XLS"}</definedName>
    <definedName name="short" hidden="1">{#N/A,#N/A,FALSE,"COVER1.XLS ";#N/A,#N/A,FALSE,"RACT1.XLS";#N/A,#N/A,FALSE,"RACT2.XLS";#N/A,#N/A,FALSE,"ECCMP";#N/A,#N/A,FALSE,"WELDER.XLS"}</definedName>
    <definedName name="SHRTFALL" localSheetId="6" hidden="1">{#N/A,#N/A,FALSE,"COVER1.XLS ";#N/A,#N/A,FALSE,"RACT1.XLS";#N/A,#N/A,FALSE,"RACT2.XLS";#N/A,#N/A,FALSE,"ECCMP";#N/A,#N/A,FALSE,"WELDER.XLS"}</definedName>
    <definedName name="SHRTFALL" localSheetId="0" hidden="1">{#N/A,#N/A,FALSE,"COVER1.XLS ";#N/A,#N/A,FALSE,"RACT1.XLS";#N/A,#N/A,FALSE,"RACT2.XLS";#N/A,#N/A,FALSE,"ECCMP";#N/A,#N/A,FALSE,"WELDER.XLS"}</definedName>
    <definedName name="SHRTFALL" hidden="1">{#N/A,#N/A,FALSE,"COVER1.XLS ";#N/A,#N/A,FALSE,"RACT1.XLS";#N/A,#N/A,FALSE,"RACT2.XLS";#N/A,#N/A,FALSE,"ECCMP";#N/A,#N/A,FALSE,"WELDER.XLS"}</definedName>
    <definedName name="Sht_EDiv">#REF!</definedName>
    <definedName name="skjdk"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kjdk"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kjdk"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och">#REF!</definedName>
    <definedName name="Specific_Consumption">#REF!</definedName>
    <definedName name="ss" hidden="1">#REF!</definedName>
    <definedName name="SSS"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SS"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_SP">#REF!</definedName>
    <definedName name="ST6A">#REF!</definedName>
    <definedName name="Start3">'[59]Tariff Sheet'!$A$1</definedName>
    <definedName name="STPI" localSheetId="6">#REF!</definedName>
    <definedName name="STPI" localSheetId="0">#REF!</definedName>
    <definedName name="STPI">#REF!</definedName>
    <definedName name="Styles" localSheetId="6">#REF!</definedName>
    <definedName name="Styles" localSheetId="0">#REF!</definedName>
    <definedName name="Styles">#REF!</definedName>
    <definedName name="sub"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ub"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ub"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Sup">#REF!</definedName>
    <definedName name="Supp">#REF!</definedName>
    <definedName name="T_T">'[37]Discom Details'!$F$720</definedName>
    <definedName name="TabA_Conn">#REF!</definedName>
    <definedName name="TabA_Cust">#REF!</definedName>
    <definedName name="TabA_Left">#REF!</definedName>
    <definedName name="TabA_Sales">#REF!</definedName>
    <definedName name="TabA_Top">#REF!</definedName>
    <definedName name="table">'[60]DETAIL SHEET'!$L$10:$BA$55</definedName>
    <definedName name="TABLE1" localSheetId="6">#REF!</definedName>
    <definedName name="TABLE1" localSheetId="0">#REF!</definedName>
    <definedName name="TABLE1">#REF!</definedName>
    <definedName name="Target" localSheetId="6">#REF!</definedName>
    <definedName name="Target" localSheetId="0">#REF!</definedName>
    <definedName name="Target">#REF!</definedName>
    <definedName name="Target1" localSheetId="6">#REF!</definedName>
    <definedName name="Target1" localSheetId="0">#REF!</definedName>
    <definedName name="Target1">#REF!</definedName>
    <definedName name="Tariff">#REF!</definedName>
    <definedName name="TarrGrowth">#REF!</definedName>
    <definedName name="TaxTV">10%</definedName>
    <definedName name="TaxXL">5%</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3">#REF!</definedName>
    <definedName name="TEST4">#REF!</definedName>
    <definedName name="TEST5">#REF!</definedName>
    <definedName name="Test500">#REF!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hou">#REF!</definedName>
    <definedName name="thousand">[35]General!$A$4</definedName>
    <definedName name="THPROG">'[61]STN WISE EMR'!#REF!</definedName>
    <definedName name="TI_EDiv" localSheetId="6">#REF!</definedName>
    <definedName name="TI_EDiv" localSheetId="0">#REF!</definedName>
    <definedName name="TI_EDiv">#REF!</definedName>
    <definedName name="TN" localSheetId="6">'[2]STN WISE EMR'!#REF!</definedName>
    <definedName name="TN" localSheetId="0">'[2]STN WISE EMR'!#REF!</definedName>
    <definedName name="TN">'[2]STN WISE EMR'!#REF!</definedName>
    <definedName name="TOTAL" localSheetId="6">#REF!</definedName>
    <definedName name="TOTAL" localSheetId="0">#REF!</definedName>
    <definedName name="TOTAL">#REF!</definedName>
    <definedName name="Total_Interest" localSheetId="6">#REF!</definedName>
    <definedName name="Total_Interest" localSheetId="0">#REF!</definedName>
    <definedName name="Total_Interest">#REF!</definedName>
    <definedName name="Total_Pay">#REF!</definedName>
    <definedName name="Total_Payment" localSheetId="6">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0">Scheduled_Payment+Extra_Payment</definedName>
    <definedName name="Total_Payment">Scheduled_Payment+Extra_Payment</definedName>
    <definedName name="tr" localSheetId="6" hidden="1">{#N/A,#N/A,FALSE,"COVER.XLS";#N/A,#N/A,FALSE,"RACT1.XLS";#N/A,#N/A,FALSE,"RACT2.XLS";#N/A,#N/A,FALSE,"ECCMP";#N/A,#N/A,FALSE,"WELDER.XLS"}</definedName>
    <definedName name="tr" localSheetId="0" hidden="1">{#N/A,#N/A,FALSE,"COVER.XLS";#N/A,#N/A,FALSE,"RACT1.XLS";#N/A,#N/A,FALSE,"RACT2.XLS";#N/A,#N/A,FALSE,"ECCMP";#N/A,#N/A,FALSE,"WELDER.XLS"}</definedName>
    <definedName name="tr" hidden="1">{#N/A,#N/A,FALSE,"COVER.XLS";#N/A,#N/A,FALSE,"RACT1.XLS";#N/A,#N/A,FALSE,"RACT2.XLS";#N/A,#N/A,FALSE,"ECCMP";#N/A,#N/A,FALSE,"WELDER.XLS"}</definedName>
    <definedName name="Trf3_Div">#REF!</definedName>
    <definedName name="try">[62]InputPO_Del!#REF!</definedName>
    <definedName name="ttl_dscnt" localSheetId="6">#REF!</definedName>
    <definedName name="ttl_dscnt" localSheetId="0">#REF!</definedName>
    <definedName name="ttl_dscnt">#REF!</definedName>
    <definedName name="TVA">'[12]Executive Summary -Thermal'!$A$4:$H$126</definedName>
    <definedName name="u">#REF!</definedName>
    <definedName name="UG">#REF!</definedName>
    <definedName name="ui">#REF!</definedName>
    <definedName name="uj">#REF!,#REF!</definedName>
    <definedName name="uma" localSheetId="6" hidden="1">{#N/A,#N/A,FALSE,"COVER1.XLS ";#N/A,#N/A,FALSE,"RACT1.XLS";#N/A,#N/A,FALSE,"RACT2.XLS";#N/A,#N/A,FALSE,"ECCMP";#N/A,#N/A,FALSE,"WELDER.XLS"}</definedName>
    <definedName name="uma" localSheetId="0" hidden="1">{#N/A,#N/A,FALSE,"COVER1.XLS ";#N/A,#N/A,FALSE,"RACT1.XLS";#N/A,#N/A,FALSE,"RACT2.XLS";#N/A,#N/A,FALSE,"ECCMP";#N/A,#N/A,FALSE,"WELDER.XLS"}</definedName>
    <definedName name="uma" hidden="1">{#N/A,#N/A,FALSE,"COVER1.XLS ";#N/A,#N/A,FALSE,"RACT1.XLS";#N/A,#N/A,FALSE,"RACT2.XLS";#N/A,#N/A,FALSE,"ECCMP";#N/A,#N/A,FALSE,"WELDER.XLS"}</definedName>
    <definedName name="un">'[63]A 3.7'!$I$35,'[63]A 3.7'!$I$44</definedName>
    <definedName name="Unit1">'[33]Physical Data'!$H$2</definedName>
    <definedName name="Unit2">'[33]Physical Data'!$K$2</definedName>
    <definedName name="unit3">#REF!</definedName>
    <definedName name="Unit4">#REF!</definedName>
    <definedName name="UNit5">#REF!</definedName>
    <definedName name="Units_Sold">#REF!</definedName>
    <definedName name="Units_Sold1">#REF!</definedName>
    <definedName name="Units_Sold2">#REF!</definedName>
    <definedName name="unnamed">#REF!</definedName>
    <definedName name="Unrestricted_Specific_Consumption">#REF!</definedName>
    <definedName name="Urb_Patt">#REF!</definedName>
    <definedName name="V"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Values_Entered" localSheetId="6">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ertical_Not_Selected" localSheetId="6">#REF!</definedName>
    <definedName name="Vertical_Not_Selected" localSheetId="0">#REF!</definedName>
    <definedName name="Vertical_Not_Selected">#REF!</definedName>
    <definedName name="vlde" localSheetId="6">#REF!</definedName>
    <definedName name="vlde" localSheetId="0">#REF!</definedName>
    <definedName name="vlde">#REF!</definedName>
    <definedName name="W" localSheetId="6">#REF!</definedName>
    <definedName name="W" localSheetId="0">#REF!</definedName>
    <definedName name="W">#REF!</definedName>
    <definedName name="Waiting">"Picture 1"</definedName>
    <definedName name="WIP_944">#REF!</definedName>
    <definedName name="WIPComments">#REF!</definedName>
    <definedName name="WIPMacroStart">#REF!</definedName>
    <definedName name="WRITBACK">#REF!</definedName>
    <definedName name="wrn" localSheetId="6"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6" hidden="1">{#N/A,#N/A,FALSE,"17MAY";#N/A,#N/A,FALSE,"24MAY"}</definedName>
    <definedName name="wrn.1." localSheetId="0" hidden="1">{#N/A,#N/A,FALSE,"17MAY";#N/A,#N/A,FALSE,"24MAY"}</definedName>
    <definedName name="wrn.1." hidden="1">{#N/A,#N/A,FALSE,"17MAY";#N/A,#N/A,FALSE,"24MAY"}</definedName>
    <definedName name="wrn.2.2" localSheetId="6" hidden="1">{#N/A,#N/A,FALSE,"17MAY";#N/A,#N/A,FALSE,"24MAY"}</definedName>
    <definedName name="wrn.2.2" localSheetId="0" hidden="1">{#N/A,#N/A,FALSE,"17MAY";#N/A,#N/A,FALSE,"24MAY"}</definedName>
    <definedName name="wrn.2.2" hidden="1">{#N/A,#N/A,FALSE,"17MAY";#N/A,#N/A,FALSE,"24MAY"}</definedName>
    <definedName name="wrn.ARR._.Forms." localSheetId="6" hidden="1">{#N/A,#N/A,FALSE,"1.1";#N/A,#N/A,FALSE,"1.1a";#N/A,#N/A,FALSE,"1.1b";#N/A,#N/A,FALSE,"1.1c";#N/A,#N/A,FALSE,"1.1e";#N/A,#N/A,FALSE,"1.1f";#N/A,#N/A,FALSE,"1.1g";#N/A,#N/A,FALSE,"1.1h_D";#N/A,#N/A,FALSE,"1.1h_T";#N/A,#N/A,FALSE,"1.2";#N/A,#N/A,FALSE,"1.3b";#N/A,#N/A,FALSE,"1.3";#N/A,#N/A,FALSE,"1.4";#N/A,#N/A,FALSE,"1.5";#N/A,#N/A,FALSE,"1.6";#N/A,#N/A,FALSE,"SOD";#N/A,#N/A,FALSE,"CF"}</definedName>
    <definedName name="wrn.ARR._.Forms." localSheetId="0"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6" hidden="1">{#N/A,#N/A,FALSE,"1.1";#N/A,#N/A,FALSE,"1.1a";#N/A,#N/A,FALSE,"1.1b";#N/A,#N/A,FALSE,"1.1c";#N/A,#N/A,FALSE,"1.1e";#N/A,#N/A,FALSE,"1.1f";#N/A,#N/A,FALSE,"1.1g";#N/A,#N/A,FALSE,"1.1h_T";#N/A,#N/A,FALSE,"1.1h_D";#N/A,#N/A,FALSE,"1.2";#N/A,#N/A,FALSE,"1.3";#N/A,#N/A,FALSE,"1.3b";#N/A,#N/A,FALSE,"1.4";#N/A,#N/A,FALSE,"1.5";#N/A,#N/A,FALSE,"1.6";#N/A,#N/A,FALSE,"2.1";#N/A,#N/A,FALSE,"SOD";#N/A,#N/A,FALSE,"OL";#N/A,#N/A,FALSE,"CF"}</definedName>
    <definedName name="wrn.ARR._.Output." localSheetId="0" hidden="1">{#N/A,#N/A,FALSE,"1.1";#N/A,#N/A,FALSE,"1.1a";#N/A,#N/A,FALSE,"1.1b";#N/A,#N/A,FALSE,"1.1c";#N/A,#N/A,FALSE,"1.1e";#N/A,#N/A,FALSE,"1.1f";#N/A,#N/A,FALSE,"1.1g";#N/A,#N/A,FALSE,"1.1h_T";#N/A,#N/A,FALSE,"1.1h_D";#N/A,#N/A,FALSE,"1.2";#N/A,#N/A,FALSE,"1.3";#N/A,#N/A,FALSE,"1.3b";#N/A,#N/A,FALSE,"1.4";#N/A,#N/A,FALSE,"1.5";#N/A,#N/A,FALSE,"1.6";#N/A,#N/A,FALSE,"2.1";#N/A,#N/A,FALSE,"SOD";#N/A,#N/A,FALSE,"OL";#N/A,#N/A,FALSE,"C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Consolidated._.report._.on._.all._.companies."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umable." localSheetId="6" hidden="1">{#N/A,#N/A,FALSE,"consu_cover";#N/A,#N/A,FALSE,"consu_strategy";#N/A,#N/A,FALSE,"consu_flow";#N/A,#N/A,FALSE,"Summary_reqmt";#N/A,#N/A,FALSE,"field_ppg";#N/A,#N/A,FALSE,"ppg_shop";#N/A,#N/A,FALSE,"strl";#N/A,#N/A,FALSE,"tankages";#N/A,#N/A,FALSE,"gases"}</definedName>
    <definedName name="wrn.consumable." localSheetId="0"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elect." localSheetId="6"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localSheetId="0"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ormats." localSheetId="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localSheetId="0"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Formats."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Output._.forms." localSheetId="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0"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iping." localSheetId="6"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0"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P." localSheetId="6" hidden="1">{#N/A,#N/A,FALSE,"2002-03 Form 1.3a";#N/A,#N/A,FALSE,"2003-04 Form 1.3a";#N/A,#N/A,FALSE,"Avai- CY";#N/A,#N/A,FALSE,"Avai- EY";#N/A,#N/A,FALSE,"Demand vs Availability"}</definedName>
    <definedName name="wrn.PP." localSheetId="0"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CC." localSheetId="6"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0"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6" hidden="1">{#N/A,#N/A,FALSE,"COVER.XLS";#N/A,#N/A,FALSE,"RACT1.XLS";#N/A,#N/A,FALSE,"RACT2.XLS";#N/A,#N/A,FALSE,"ECCMP";#N/A,#N/A,FALSE,"WELDER.XLS"}</definedName>
    <definedName name="wrn.report." localSheetId="0" hidden="1">{#N/A,#N/A,FALSE,"COVER.XLS";#N/A,#N/A,FALSE,"RACT1.XLS";#N/A,#N/A,FALSE,"RACT2.XLS";#N/A,#N/A,FALSE,"ECCMP";#N/A,#N/A,FALSE,"WELDER.XLS"}</definedName>
    <definedName name="wrn.report." hidden="1">{#N/A,#N/A,FALSE,"COVER.XLS";#N/A,#N/A,FALSE,"RACT1.XLS";#N/A,#N/A,FALSE,"RACT2.XLS";#N/A,#N/A,FALSE,"ECCMP";#N/A,#N/A,FALSE,"WELDER.XLS"}</definedName>
    <definedName name="wrn.Reports._.of._.NPDCL." localSheetId="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0"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PLINS." localSheetId="6" hidden="1">{#N/A,#N/A,FALSE,"str_title";#N/A,#N/A,FALSE,"SUM";#N/A,#N/A,FALSE,"Scope";#N/A,#N/A,FALSE,"PIE-Jn";#N/A,#N/A,FALSE,"PIE-Jn_Hz";#N/A,#N/A,FALSE,"Liq_Plan";#N/A,#N/A,FALSE,"S_Curve";#N/A,#N/A,FALSE,"Liq_Prof";#N/A,#N/A,FALSE,"Man_Pwr";#N/A,#N/A,FALSE,"Man_Prof"}</definedName>
    <definedName name="wrn.RPLINS." localSheetId="0"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6" hidden="1">{#N/A,#N/A,FALSE,"COVER1.XLS ";#N/A,#N/A,FALSE,"RACT1.XLS";#N/A,#N/A,FALSE,"RACT2.XLS";#N/A,#N/A,FALSE,"ECCMP";#N/A,#N/A,FALSE,"WELDER.XLS"}</definedName>
    <definedName name="wrn.summ1" localSheetId="0" hidden="1">{#N/A,#N/A,FALSE,"COVER1.XLS ";#N/A,#N/A,FALSE,"RACT1.XLS";#N/A,#N/A,FALSE,"RACT2.XLS";#N/A,#N/A,FALSE,"ECCMP";#N/A,#N/A,FALSE,"WELDER.XLS"}</definedName>
    <definedName name="wrn.summ1" hidden="1">{#N/A,#N/A,FALSE,"COVER1.XLS ";#N/A,#N/A,FALSE,"RACT1.XLS";#N/A,#N/A,FALSE,"RACT2.XLS";#N/A,#N/A,FALSE,"ECCMP";#N/A,#N/A,FALSE,"WELDER.XLS"}</definedName>
    <definedName name="wrn.summary." localSheetId="6" hidden="1">{#N/A,#N/A,FALSE,"COVER1.XLS ";#N/A,#N/A,FALSE,"RACT1.XLS";#N/A,#N/A,FALSE,"RACT2.XLS";#N/A,#N/A,FALSE,"ECCMP";#N/A,#N/A,FALSE,"WELDER.XLS"}</definedName>
    <definedName name="wrn.summary." localSheetId="0" hidden="1">{#N/A,#N/A,FALSE,"COVER1.XLS ";#N/A,#N/A,FALSE,"RACT1.XLS";#N/A,#N/A,FALSE,"RACT2.XLS";#N/A,#N/A,FALSE,"ECCMP";#N/A,#N/A,FALSE,"WELDER.XLS"}</definedName>
    <definedName name="wrn.summary." hidden="1">{#N/A,#N/A,FALSE,"COVER1.XLS ";#N/A,#N/A,FALSE,"RACT1.XLS";#N/A,#N/A,FALSE,"RACT2.XLS";#N/A,#N/A,FALSE,"ECCMP";#N/A,#N/A,FALSE,"WELDER.XLS"}</definedName>
    <definedName name="wrn.WorkBook._.Print."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WorkBook._.Print."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WorkBook._.Print."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RN0" localSheetId="6" hidden="1">{#N/A,#N/A,FALSE,"COVER1.XLS ";#N/A,#N/A,FALSE,"RACT1.XLS";#N/A,#N/A,FALSE,"RACT2.XLS";#N/A,#N/A,FALSE,"ECCMP";#N/A,#N/A,FALSE,"WELDER.XLS"}</definedName>
    <definedName name="WRN0" localSheetId="0" hidden="1">{#N/A,#N/A,FALSE,"COVER1.XLS ";#N/A,#N/A,FALSE,"RACT1.XLS";#N/A,#N/A,FALSE,"RACT2.XLS";#N/A,#N/A,FALSE,"ECCMP";#N/A,#N/A,FALSE,"WELDER.XLS"}</definedName>
    <definedName name="WRN0" hidden="1">{#N/A,#N/A,FALSE,"COVER1.XLS ";#N/A,#N/A,FALSE,"RACT1.XLS";#N/A,#N/A,FALSE,"RACT2.XLS";#N/A,#N/A,FALSE,"ECCMP";#N/A,#N/A,FALSE,"WELDER.XLS"}</definedName>
    <definedName name="WWWW" localSheetId="6" hidden="1">{#N/A,#N/A,FALSE,"COVER.XLS";#N/A,#N/A,FALSE,"RACT1.XLS";#N/A,#N/A,FALSE,"RACT2.XLS";#N/A,#N/A,FALSE,"ECCMP";#N/A,#N/A,FALSE,"WELDER.XLS"}</definedName>
    <definedName name="WWWW" localSheetId="0" hidden="1">{#N/A,#N/A,FALSE,"COVER.XLS";#N/A,#N/A,FALSE,"RACT1.XLS";#N/A,#N/A,FALSE,"RACT2.XLS";#N/A,#N/A,FALSE,"ECCMP";#N/A,#N/A,FALSE,"WELDER.XLS"}</definedName>
    <definedName name="WWWW" hidden="1">{#N/A,#N/A,FALSE,"COVER.XLS";#N/A,#N/A,FALSE,"RACT1.XLS";#N/A,#N/A,FALSE,"RACT2.XLS";#N/A,#N/A,FALSE,"ECCMP";#N/A,#N/A,FALSE,"WELDER.XLS"}</definedName>
    <definedName name="x">#REF!</definedName>
    <definedName name="X1_">#REF!</definedName>
    <definedName name="XLRPARAMS_COMPNAME" hidden="1">[41]XLR_NoRangeSheet!$B$6</definedName>
    <definedName name="XLRPARAMS_PAYDT1" hidden="1">[64]XLR_NoRangeSheet!$D$6</definedName>
    <definedName name="XLRPARAMS_PAYDT10" hidden="1">[64]XLR_NoRangeSheet!$M$6</definedName>
    <definedName name="XLRPARAMS_PAYDT11" hidden="1">[64]XLR_NoRangeSheet!$N$6</definedName>
    <definedName name="XLRPARAMS_PAYDT12" hidden="1">[64]XLR_NoRangeSheet!$O$6</definedName>
    <definedName name="XLRPARAMS_PAYDT2" hidden="1">[64]XLR_NoRangeSheet!$E$6</definedName>
    <definedName name="XLRPARAMS_PAYDT3" hidden="1">[64]XLR_NoRangeSheet!$F$6</definedName>
    <definedName name="XLRPARAMS_PAYDT4" hidden="1">[64]XLR_NoRangeSheet!$G$6</definedName>
    <definedName name="XLRPARAMS_PAYDT5" hidden="1">[64]XLR_NoRangeSheet!$H$6</definedName>
    <definedName name="XLRPARAMS_PAYDT6" hidden="1">[64]XLR_NoRangeSheet!$I$6</definedName>
    <definedName name="XLRPARAMS_PAYDT7" hidden="1">[64]XLR_NoRangeSheet!$J$6</definedName>
    <definedName name="XLRPARAMS_PAYDT8" hidden="1">[64]XLR_NoRangeSheet!$K$6</definedName>
    <definedName name="XLRPARAMS_PAYDT9" hidden="1">[64]XLR_NoRangeSheet!$L$6</definedName>
    <definedName name="xx" localSheetId="6">#REF!</definedName>
    <definedName name="xx" localSheetId="0">#REF!</definedName>
    <definedName name="xx">#REF!</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 hidden="1">[65]CE!#REF!</definedName>
    <definedName name="Y122_">[1]DLC!$HR$109</definedName>
    <definedName name="Ye">#REF!,#REF!</definedName>
    <definedName name="YEAR">#REF!</definedName>
    <definedName name="Year1">#REF!</definedName>
    <definedName name="YEARLY">[12]TWELVE!$A$3:$Q$445</definedName>
    <definedName name="Yes">'[51]Users Authorisations'!#REF!</definedName>
    <definedName name="yew">[66]SUMMERY!$P$1</definedName>
    <definedName name="yrend_date">[54]Variables_x!$F$14</definedName>
    <definedName name="yrend_date1">[54]Variables_x!$F$17</definedName>
    <definedName name="YTPI">#REF!</definedName>
    <definedName name="yyy">#REF!</definedName>
    <definedName name="yyyy">#REF!</definedName>
    <definedName name="Z" localSheetId="6"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Z" localSheetId="0"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Z"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zx" localSheetId="6" hidden="1">{#N/A,#N/A,FALSE,"COVER.XLS";#N/A,#N/A,FALSE,"RACT1.XLS";#N/A,#N/A,FALSE,"RACT2.XLS";#N/A,#N/A,FALSE,"ECCMP";#N/A,#N/A,FALSE,"WELDER.XLS"}</definedName>
    <definedName name="zx" localSheetId="0" hidden="1">{#N/A,#N/A,FALSE,"COVER.XLS";#N/A,#N/A,FALSE,"RACT1.XLS";#N/A,#N/A,FALSE,"RACT2.XLS";#N/A,#N/A,FALSE,"ECCMP";#N/A,#N/A,FALSE,"WELDER.XLS"}</definedName>
    <definedName name="zx" hidden="1">{#N/A,#N/A,FALSE,"COVER.XLS";#N/A,#N/A,FALSE,"RACT1.XLS";#N/A,#N/A,FALSE,"RACT2.XLS";#N/A,#N/A,FALSE,"ECCMP";#N/A,#N/A,FALSE,"WELDER.XLS"}</definedName>
    <definedName name="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0" l="1"/>
  <c r="G22" i="38"/>
  <c r="H22" i="38"/>
  <c r="I22" i="38"/>
  <c r="F22" i="38"/>
  <c r="G9" i="38"/>
  <c r="H9" i="38"/>
  <c r="I9" i="38"/>
  <c r="F9" i="38"/>
  <c r="I58" i="35"/>
  <c r="I57" i="35"/>
  <c r="I56" i="35" s="1"/>
  <c r="H56" i="35"/>
  <c r="G56" i="35"/>
  <c r="F56" i="35"/>
  <c r="E56" i="35"/>
  <c r="I58" i="33"/>
  <c r="I57" i="33"/>
  <c r="I56" i="33" s="1"/>
  <c r="H56" i="33"/>
  <c r="G56" i="33"/>
  <c r="F56" i="33"/>
  <c r="E56" i="33"/>
  <c r="I58" i="32"/>
  <c r="I57" i="32"/>
  <c r="I56" i="32" s="1"/>
  <c r="H56" i="32"/>
  <c r="G56" i="32"/>
  <c r="F56" i="32"/>
  <c r="E56" i="32"/>
  <c r="E28" i="35"/>
  <c r="E28" i="33"/>
  <c r="E28" i="32"/>
  <c r="E28" i="9"/>
  <c r="F56" i="9"/>
  <c r="G56" i="9"/>
  <c r="H56" i="9"/>
  <c r="E56" i="9"/>
  <c r="I65" i="35" l="1"/>
  <c r="I63" i="35"/>
  <c r="I61" i="35" s="1"/>
  <c r="I32" i="30" s="1"/>
  <c r="I65" i="33"/>
  <c r="I63" i="33"/>
  <c r="I61" i="33" s="1"/>
  <c r="I31" i="30" s="1"/>
  <c r="I65" i="32"/>
  <c r="I63" i="32"/>
  <c r="I61" i="32" l="1"/>
  <c r="I30" i="30" s="1"/>
  <c r="I65" i="9"/>
  <c r="I63" i="9"/>
  <c r="I61" i="9" l="1"/>
  <c r="I27" i="30"/>
  <c r="I25" i="30"/>
  <c r="I51" i="35"/>
  <c r="I51" i="33"/>
  <c r="I51" i="32"/>
  <c r="I51" i="9"/>
  <c r="I42" i="9"/>
  <c r="I38" i="9"/>
  <c r="I37" i="9"/>
  <c r="G39" i="38"/>
  <c r="H39" i="38"/>
  <c r="I39" i="38"/>
  <c r="I29" i="30" l="1"/>
  <c r="I28" i="30" s="1"/>
  <c r="I33" i="30" s="1"/>
  <c r="I23" i="30"/>
  <c r="D3" i="35"/>
  <c r="D3" i="33"/>
  <c r="D3" i="32"/>
  <c r="I55" i="35"/>
  <c r="I54" i="35"/>
  <c r="G50" i="35"/>
  <c r="I52" i="35"/>
  <c r="H50" i="35"/>
  <c r="F50" i="35"/>
  <c r="E50" i="35"/>
  <c r="I49" i="35"/>
  <c r="I48" i="35"/>
  <c r="I47" i="35"/>
  <c r="I46" i="35"/>
  <c r="I45" i="35"/>
  <c r="H44" i="35"/>
  <c r="F44" i="35"/>
  <c r="E44" i="35"/>
  <c r="I42" i="35"/>
  <c r="G39" i="35"/>
  <c r="I39" i="35" s="1"/>
  <c r="I38" i="35"/>
  <c r="I37" i="35"/>
  <c r="H36" i="35"/>
  <c r="F36" i="35"/>
  <c r="E36" i="35"/>
  <c r="D8" i="35"/>
  <c r="D6" i="35"/>
  <c r="D5" i="35"/>
  <c r="D4" i="35"/>
  <c r="I55" i="33"/>
  <c r="I54" i="33"/>
  <c r="G50" i="33"/>
  <c r="I52" i="33"/>
  <c r="H50" i="33"/>
  <c r="F50" i="33"/>
  <c r="E50" i="33"/>
  <c r="I49" i="33"/>
  <c r="I48" i="33"/>
  <c r="I47" i="33"/>
  <c r="I46" i="33"/>
  <c r="I45" i="33"/>
  <c r="H44" i="33"/>
  <c r="F44" i="33"/>
  <c r="E44" i="33"/>
  <c r="I42" i="33"/>
  <c r="G39" i="33"/>
  <c r="G36" i="33" s="1"/>
  <c r="I38" i="33"/>
  <c r="I37" i="33"/>
  <c r="H36" i="33"/>
  <c r="F36" i="33"/>
  <c r="E36" i="33"/>
  <c r="D8" i="33"/>
  <c r="D6" i="33"/>
  <c r="D5" i="33"/>
  <c r="D4" i="33"/>
  <c r="I55" i="32"/>
  <c r="I54" i="32"/>
  <c r="G50" i="32"/>
  <c r="I52" i="32"/>
  <c r="H50" i="32"/>
  <c r="F50" i="32"/>
  <c r="E50" i="32"/>
  <c r="I49" i="32"/>
  <c r="I48" i="32"/>
  <c r="G44" i="32"/>
  <c r="I46" i="32"/>
  <c r="I45" i="32"/>
  <c r="H44" i="32"/>
  <c r="F44" i="32"/>
  <c r="E44" i="32"/>
  <c r="I42" i="32"/>
  <c r="G39" i="32"/>
  <c r="I39" i="32" s="1"/>
  <c r="I38" i="32"/>
  <c r="I37" i="32"/>
  <c r="H36" i="32"/>
  <c r="F36" i="32"/>
  <c r="E36" i="32"/>
  <c r="D8" i="32"/>
  <c r="D6" i="32"/>
  <c r="D5" i="32"/>
  <c r="D4" i="32"/>
  <c r="G35" i="38"/>
  <c r="J9" i="38"/>
  <c r="G34" i="38"/>
  <c r="G40" i="38" s="1"/>
  <c r="H34" i="38"/>
  <c r="H40" i="38" s="1"/>
  <c r="I34" i="38"/>
  <c r="I40" i="38" s="1"/>
  <c r="F34" i="38"/>
  <c r="F40" i="38" s="1"/>
  <c r="J30" i="38"/>
  <c r="J28" i="38"/>
  <c r="J26" i="38"/>
  <c r="J24" i="38"/>
  <c r="J23" i="38"/>
  <c r="J22" i="38"/>
  <c r="I49" i="9"/>
  <c r="I55" i="9"/>
  <c r="I58" i="9"/>
  <c r="I57" i="9"/>
  <c r="D8" i="9"/>
  <c r="D6" i="9"/>
  <c r="D4" i="9"/>
  <c r="D5" i="9"/>
  <c r="D3" i="9"/>
  <c r="J42" i="38"/>
  <c r="J17" i="38"/>
  <c r="J15" i="38"/>
  <c r="J13" i="38"/>
  <c r="J11" i="38"/>
  <c r="J10" i="38"/>
  <c r="I35" i="30" l="1" a="1"/>
  <c r="I35" i="30" s="1"/>
  <c r="I68" i="33" s="1"/>
  <c r="G35" i="30" a="1"/>
  <c r="G35" i="30" s="1"/>
  <c r="G68" i="35" s="1"/>
  <c r="E35" i="30" a="1"/>
  <c r="E35" i="30" s="1"/>
  <c r="F35" i="30" a="1"/>
  <c r="F35" i="30" s="1"/>
  <c r="F68" i="35" s="1"/>
  <c r="H35" i="30" a="1"/>
  <c r="H35" i="30" s="1"/>
  <c r="H68" i="9" s="1"/>
  <c r="I56" i="9"/>
  <c r="F60" i="33"/>
  <c r="F70" i="33" s="1"/>
  <c r="E32" i="35"/>
  <c r="H60" i="35"/>
  <c r="H70" i="35" s="1"/>
  <c r="E60" i="35"/>
  <c r="E70" i="35" s="1"/>
  <c r="F60" i="35"/>
  <c r="F70" i="35" s="1"/>
  <c r="H60" i="33"/>
  <c r="H70" i="33" s="1"/>
  <c r="E60" i="33"/>
  <c r="E70" i="33" s="1"/>
  <c r="E32" i="33"/>
  <c r="I35" i="38"/>
  <c r="I41" i="38" s="1"/>
  <c r="H43" i="35" s="1"/>
  <c r="I43" i="35" s="1"/>
  <c r="I36" i="35" s="1"/>
  <c r="G36" i="35"/>
  <c r="I44" i="35"/>
  <c r="E21" i="35" s="1"/>
  <c r="E17" i="35" s="1"/>
  <c r="I44" i="33"/>
  <c r="E21" i="33" s="1"/>
  <c r="E17" i="33" s="1"/>
  <c r="G36" i="32"/>
  <c r="G44" i="35"/>
  <c r="I53" i="35"/>
  <c r="I50" i="35" s="1"/>
  <c r="E27" i="35" s="1"/>
  <c r="E22" i="35" s="1"/>
  <c r="G44" i="33"/>
  <c r="G60" i="33" s="1"/>
  <c r="G70" i="33" s="1"/>
  <c r="I53" i="33"/>
  <c r="I50" i="33" s="1"/>
  <c r="E27" i="33" s="1"/>
  <c r="E22" i="33" s="1"/>
  <c r="I39" i="33"/>
  <c r="I47" i="32"/>
  <c r="I44" i="32" s="1"/>
  <c r="E21" i="32" s="1"/>
  <c r="E17" i="32" s="1"/>
  <c r="I53" i="32"/>
  <c r="I50" i="32" s="1"/>
  <c r="E27" i="32" s="1"/>
  <c r="E22" i="32" s="1"/>
  <c r="H35" i="38"/>
  <c r="H41" i="38" s="1"/>
  <c r="H43" i="33" s="1"/>
  <c r="I43" i="33" s="1"/>
  <c r="F35" i="38"/>
  <c r="G41" i="38"/>
  <c r="H43" i="32" s="1"/>
  <c r="I43" i="32" s="1"/>
  <c r="I36" i="32" s="1"/>
  <c r="J34" i="38"/>
  <c r="J40" i="38"/>
  <c r="F68" i="9" l="1"/>
  <c r="F68" i="33"/>
  <c r="F68" i="32"/>
  <c r="I68" i="32"/>
  <c r="I68" i="35"/>
  <c r="I68" i="9"/>
  <c r="H68" i="33"/>
  <c r="H68" i="32"/>
  <c r="G68" i="9"/>
  <c r="H68" i="35"/>
  <c r="G68" i="32"/>
  <c r="G68" i="33"/>
  <c r="E68" i="33"/>
  <c r="E68" i="9"/>
  <c r="E68" i="35"/>
  <c r="E68" i="32"/>
  <c r="I60" i="35"/>
  <c r="I70" i="35" s="1"/>
  <c r="G60" i="35"/>
  <c r="G70" i="35" s="1"/>
  <c r="E16" i="35"/>
  <c r="E12" i="35" s="1"/>
  <c r="E33" i="35" s="1"/>
  <c r="E16" i="32"/>
  <c r="H20" i="30"/>
  <c r="E20" i="30"/>
  <c r="F20" i="30"/>
  <c r="H19" i="30"/>
  <c r="E19" i="30"/>
  <c r="F19" i="30"/>
  <c r="G19" i="30"/>
  <c r="I36" i="33"/>
  <c r="I60" i="33" s="1"/>
  <c r="I70" i="33" s="1"/>
  <c r="F41" i="38"/>
  <c r="F39" i="38" s="1"/>
  <c r="J35" i="38"/>
  <c r="G71" i="35" l="1"/>
  <c r="I71" i="35"/>
  <c r="F71" i="35"/>
  <c r="H71" i="35"/>
  <c r="E71" i="35"/>
  <c r="F69" i="35"/>
  <c r="F72" i="35" s="1"/>
  <c r="E69" i="35"/>
  <c r="E72" i="35" s="1"/>
  <c r="I69" i="35"/>
  <c r="I72" i="35" s="1"/>
  <c r="I73" i="35" s="1"/>
  <c r="H69" i="35"/>
  <c r="H72" i="35" s="1"/>
  <c r="G69" i="35"/>
  <c r="G72" i="35" s="1"/>
  <c r="G73" i="35" s="1"/>
  <c r="E12" i="32"/>
  <c r="I20" i="30"/>
  <c r="G20" i="30"/>
  <c r="I19" i="30"/>
  <c r="E16" i="33"/>
  <c r="E14" i="30"/>
  <c r="J41" i="38"/>
  <c r="E12" i="33" l="1"/>
  <c r="E33" i="33" s="1"/>
  <c r="J39" i="38"/>
  <c r="H43" i="9"/>
  <c r="I43" i="9" s="1"/>
  <c r="E32" i="9"/>
  <c r="E36" i="9"/>
  <c r="H44" i="9"/>
  <c r="F44" i="9"/>
  <c r="E44" i="9"/>
  <c r="I53" i="9"/>
  <c r="I48" i="9"/>
  <c r="I47" i="9"/>
  <c r="I46" i="9"/>
  <c r="I45" i="9"/>
  <c r="H36" i="9"/>
  <c r="F36" i="9"/>
  <c r="G39" i="9"/>
  <c r="H71" i="33" l="1"/>
  <c r="G71" i="33"/>
  <c r="F71" i="33"/>
  <c r="E71" i="33"/>
  <c r="I71" i="33"/>
  <c r="I69" i="33"/>
  <c r="I72" i="33" s="1"/>
  <c r="I73" i="33" s="1"/>
  <c r="H69" i="33"/>
  <c r="H72" i="33" s="1"/>
  <c r="G69" i="33"/>
  <c r="G72" i="33" s="1"/>
  <c r="G73" i="33" s="1"/>
  <c r="F69" i="33"/>
  <c r="F72" i="33" s="1"/>
  <c r="E69" i="33"/>
  <c r="E72" i="33" s="1"/>
  <c r="E13" i="30"/>
  <c r="G36" i="9"/>
  <c r="I39" i="9"/>
  <c r="G44" i="9"/>
  <c r="I44" i="9"/>
  <c r="E21" i="9" s="1"/>
  <c r="E17" i="9" s="1"/>
  <c r="F50" i="9" l="1"/>
  <c r="F60" i="9" s="1"/>
  <c r="F70" i="9" s="1"/>
  <c r="H50" i="9"/>
  <c r="H60" i="9" s="1"/>
  <c r="H70" i="9" s="1"/>
  <c r="E50" i="9"/>
  <c r="E60" i="9" s="1"/>
  <c r="E70" i="9" s="1"/>
  <c r="G50" i="9"/>
  <c r="I52" i="9"/>
  <c r="I54" i="9"/>
  <c r="G60" i="9" l="1"/>
  <c r="G70" i="9" s="1"/>
  <c r="E17" i="30"/>
  <c r="F17" i="30"/>
  <c r="H17" i="30"/>
  <c r="I36" i="9"/>
  <c r="G17" i="30" l="1"/>
  <c r="E16" i="9"/>
  <c r="E12" i="9" s="1"/>
  <c r="I50" i="9"/>
  <c r="E27" i="9" s="1"/>
  <c r="E22" i="9" s="1"/>
  <c r="E33" i="9" l="1"/>
  <c r="I60" i="9"/>
  <c r="I70" i="9" s="1"/>
  <c r="I17" i="30" l="1"/>
  <c r="H71" i="9"/>
  <c r="E71" i="9"/>
  <c r="F71" i="9"/>
  <c r="G71" i="9"/>
  <c r="I71" i="9"/>
  <c r="E11" i="30"/>
  <c r="D9" i="33"/>
  <c r="D9" i="9"/>
  <c r="D9" i="32"/>
  <c r="D9" i="35"/>
  <c r="I69" i="9" l="1"/>
  <c r="I72" i="9" s="1"/>
  <c r="I73" i="9" s="1"/>
  <c r="E69" i="9" l="1"/>
  <c r="E72" i="9" s="1"/>
  <c r="H69" i="9"/>
  <c r="H72" i="9" s="1"/>
  <c r="F69" i="9"/>
  <c r="F72" i="9" s="1"/>
  <c r="G69" i="9"/>
  <c r="G72" i="9" s="1"/>
  <c r="G73" i="9" l="1"/>
  <c r="H18" i="30" l="1"/>
  <c r="H21" i="30" s="1"/>
  <c r="H37" i="30" s="1"/>
  <c r="F60" i="32"/>
  <c r="F18" i="30" s="1"/>
  <c r="F21" i="30" s="1"/>
  <c r="F37" i="30" s="1"/>
  <c r="G60" i="32"/>
  <c r="G18" i="30" s="1"/>
  <c r="G21" i="30" s="1"/>
  <c r="G37" i="30" s="1"/>
  <c r="E60" i="32"/>
  <c r="E18" i="30" s="1"/>
  <c r="E21" i="30" s="1"/>
  <c r="E37" i="30" s="1"/>
  <c r="H60" i="32"/>
  <c r="H70" i="32" s="1"/>
  <c r="I60" i="32"/>
  <c r="I70" i="32" s="1"/>
  <c r="E32" i="32"/>
  <c r="E33" i="32" s="1"/>
  <c r="E12" i="30" s="1"/>
  <c r="E15" i="30" s="1"/>
  <c r="E70" i="32" l="1"/>
  <c r="F70" i="32"/>
  <c r="I71" i="32"/>
  <c r="I69" i="32"/>
  <c r="I72" i="32" s="1"/>
  <c r="I73" i="32" s="1"/>
  <c r="E69" i="32"/>
  <c r="E72" i="32" s="1"/>
  <c r="G38" i="30"/>
  <c r="F36" i="30"/>
  <c r="F39" i="30" s="1"/>
  <c r="H36" i="30"/>
  <c r="H39" i="30" s="1"/>
  <c r="G36" i="30"/>
  <c r="G39" i="30" s="1"/>
  <c r="G40" i="30" s="1"/>
  <c r="I36" i="30"/>
  <c r="E36" i="30"/>
  <c r="E39" i="30" s="1"/>
  <c r="H38" i="30"/>
  <c r="I38" i="30"/>
  <c r="E38" i="30"/>
  <c r="F38" i="30"/>
  <c r="F69" i="32"/>
  <c r="F72" i="32" s="1"/>
  <c r="H71" i="32"/>
  <c r="H69" i="32"/>
  <c r="H72" i="32" s="1"/>
  <c r="G71" i="32"/>
  <c r="F71" i="32"/>
  <c r="I18" i="30"/>
  <c r="I21" i="30" s="1"/>
  <c r="I37" i="30" s="1"/>
  <c r="G69" i="32"/>
  <c r="E71" i="32"/>
  <c r="G70" i="32"/>
  <c r="I39" i="30" l="1"/>
  <c r="I40" i="30" s="1"/>
  <c r="G72" i="32"/>
  <c r="G73"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Jayakrishnan Nair</author>
  </authors>
  <commentList>
    <comment ref="D3" authorId="0" shapeId="0" xr:uid="{C7BF87C8-37D2-4985-8581-48274BCA6B38}">
      <text>
        <r>
          <rPr>
            <b/>
            <sz val="9"/>
            <color indexed="81"/>
            <rFont val="Tahoma"/>
            <family val="2"/>
          </rPr>
          <t>Jayakrishnan Nair:</t>
        </r>
        <r>
          <rPr>
            <sz val="9"/>
            <color indexed="81"/>
            <rFont val="Tahoma"/>
            <family val="2"/>
          </rPr>
          <t xml:space="preserve">
Basic details (up to row 9) to be entered in Form B (Worksheet Name: Form_B_DISCOM). Same details will reflect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Jayakrishnan Nair</author>
  </authors>
  <commentList>
    <comment ref="D3" authorId="0" shapeId="0" xr:uid="{7942C699-CF2A-443C-B6D6-D56FBC53EE4B}">
      <text>
        <r>
          <rPr>
            <b/>
            <sz val="9"/>
            <color indexed="81"/>
            <rFont val="Tahoma"/>
            <family val="2"/>
          </rPr>
          <t>Jayakrishnan Nair:</t>
        </r>
        <r>
          <rPr>
            <sz val="9"/>
            <color indexed="81"/>
            <rFont val="Tahoma"/>
            <family val="2"/>
          </rPr>
          <t xml:space="preserve">
Basic details (up to row 9) to be entered in Form B (Worksheet Name: Form_B_DISCOM). Same details will reflect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Jayakrishnan Nair</author>
  </authors>
  <commentList>
    <comment ref="D3" authorId="0" shapeId="0" xr:uid="{F112932A-B3FD-4940-8F4A-649E65404B44}">
      <text>
        <r>
          <rPr>
            <b/>
            <sz val="9"/>
            <color indexed="81"/>
            <rFont val="Tahoma"/>
            <family val="2"/>
          </rPr>
          <t>Jayakrishnan Nair:</t>
        </r>
        <r>
          <rPr>
            <sz val="9"/>
            <color indexed="81"/>
            <rFont val="Tahoma"/>
            <family val="2"/>
          </rPr>
          <t xml:space="preserve">
Basic details (up to row 9) to be entered in Form B (Worksheet Name: Form_B_DISCOM). Same details will reflect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Jayakrishnan Nair</author>
  </authors>
  <commentList>
    <comment ref="D3" authorId="0" shapeId="0" xr:uid="{9085D3A0-E7E0-438B-9FFF-AE0D0C6D180A}">
      <text>
        <r>
          <rPr>
            <sz val="9"/>
            <color indexed="81"/>
            <rFont val="Tahoma"/>
            <family val="2"/>
          </rPr>
          <t>Basic details (up to row 9) to be entered in Form B (Worksheet Name: Form_B_DISCOM). Same details will reflect 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<sst xmlns="http://schemas.openxmlformats.org/spreadsheetml/2006/main" count="1356" uniqueCount="394">
  <si>
    <t>Location - State</t>
  </si>
  <si>
    <t>State Category</t>
  </si>
  <si>
    <t>Particular</t>
  </si>
  <si>
    <t>Unit</t>
  </si>
  <si>
    <t>MU</t>
  </si>
  <si>
    <t>%</t>
  </si>
  <si>
    <t>Nomenclature</t>
  </si>
  <si>
    <t>A</t>
  </si>
  <si>
    <t>B</t>
  </si>
  <si>
    <t>D</t>
  </si>
  <si>
    <t>Wind Renewable Energy</t>
  </si>
  <si>
    <t>Hydro Renewable Energy</t>
  </si>
  <si>
    <t>Other renewable  energy</t>
  </si>
  <si>
    <t>F</t>
  </si>
  <si>
    <t>H</t>
  </si>
  <si>
    <t>RE Own Generation</t>
  </si>
  <si>
    <t>G</t>
  </si>
  <si>
    <t>Total</t>
  </si>
  <si>
    <t>V</t>
  </si>
  <si>
    <t>E</t>
  </si>
  <si>
    <t>U</t>
  </si>
  <si>
    <t>B'</t>
  </si>
  <si>
    <t>C'</t>
  </si>
  <si>
    <t>Z</t>
  </si>
  <si>
    <t>Name of Obligated Designated Consumer</t>
  </si>
  <si>
    <t>Address</t>
  </si>
  <si>
    <t>Registration No. of Obligated Designated Consumer</t>
  </si>
  <si>
    <t>Target Year FY (__-__)</t>
  </si>
  <si>
    <t>Part A – Gross Total Energy Consumption (Fossil based + Non-fossil based)</t>
  </si>
  <si>
    <t xml:space="preserve">Part B – Gross Non-fossil based Energy Consumption </t>
  </si>
  <si>
    <t>DRE metered</t>
  </si>
  <si>
    <t>Particulars</t>
  </si>
  <si>
    <t>RE Purchase</t>
  </si>
  <si>
    <t>C</t>
  </si>
  <si>
    <t>J</t>
  </si>
  <si>
    <t>Y</t>
  </si>
  <si>
    <t xml:space="preserve">Gross Non-fossil based Energy Consumption </t>
  </si>
  <si>
    <t>G'</t>
  </si>
  <si>
    <t>H'</t>
  </si>
  <si>
    <t>J'</t>
  </si>
  <si>
    <t>O'</t>
  </si>
  <si>
    <t>P'</t>
  </si>
  <si>
    <t>R'</t>
  </si>
  <si>
    <t xml:space="preserve">Notes: </t>
  </si>
  <si>
    <t>MoP Renewable Consumption Obligation Target</t>
  </si>
  <si>
    <r>
      <t>ⴕ ⴕ</t>
    </r>
    <r>
      <rPr>
        <sz val="10"/>
        <color theme="1"/>
        <rFont val="Arial"/>
        <family val="2"/>
      </rPr>
      <t xml:space="preserve"> RE Source wise details (Wind, Hydro, DRE and Others) to be filled mandatorily by Distribution Licensees</t>
    </r>
  </si>
  <si>
    <t xml:space="preserve">Particulars </t>
  </si>
  <si>
    <t>Distributed Renewable Energy (DRE)</t>
  </si>
  <si>
    <r>
      <rPr>
        <vertAlign val="superscript"/>
        <sz val="10"/>
        <color theme="1"/>
        <rFont val="Arial"/>
        <family val="2"/>
      </rPr>
      <t>(1)</t>
    </r>
    <r>
      <rPr>
        <sz val="10"/>
        <color theme="1"/>
        <rFont val="Arial"/>
        <family val="2"/>
      </rPr>
      <t xml:space="preserve"> Please enter the amount of energy procured from Wind Power Projects (WPPs) commissioned after March 31, 2024, under the “Wind” category. Any remaining wind energy procurement should be recorded under the “Other RE” category.</t>
    </r>
  </si>
  <si>
    <r>
      <rPr>
        <vertAlign val="superscript"/>
        <sz val="10"/>
        <color theme="1"/>
        <rFont val="Arial"/>
        <family val="2"/>
      </rPr>
      <t>(2)</t>
    </r>
    <r>
      <rPr>
        <sz val="10"/>
        <color theme="1"/>
        <rFont val="Arial"/>
        <family val="2"/>
      </rPr>
      <t xml:space="preserve"> Please enter the amount of energy procured from Hydro (including PSP) and Small Hydro Power Projects commissioned after March 31, 2024, under the “Hydro” category. Any remaining hydro or small hydro energy procurement should be recorded under the “Other RE” category.</t>
    </r>
  </si>
  <si>
    <r>
      <rPr>
        <vertAlign val="superscript"/>
        <sz val="10"/>
        <color theme="1"/>
        <rFont val="Arial"/>
        <family val="2"/>
      </rPr>
      <t>(3)</t>
    </r>
    <r>
      <rPr>
        <sz val="10"/>
        <color theme="1"/>
        <rFont val="Arial"/>
        <family val="2"/>
      </rPr>
      <t xml:space="preserve"> For hilly and North-Eastern States/Union Territories, namely Arunachal Pradesh, Assam, Manipur, Meghalaya, Mizoram, Nagaland, Sikkim, Tripura, Jammu &amp; Kashmir, Ladakh, Himachal Pradesh and Uttarakhand, the distributed renewable energy component shall be half of that given in the Table as per MoP Trajectory notification S.O. 4617(E) dtd. 20 October 2023 or as per latest amendments from time to time and the remaining component for these States shall be included in the other renewable energy sources.</t>
    </r>
  </si>
  <si>
    <r>
      <rPr>
        <vertAlign val="superscript"/>
        <sz val="10"/>
        <color theme="1"/>
        <rFont val="Arial"/>
        <family val="2"/>
      </rPr>
      <t>(4)</t>
    </r>
    <r>
      <rPr>
        <sz val="10"/>
        <color theme="1"/>
        <rFont val="Arial"/>
        <family val="2"/>
      </rPr>
      <t xml:space="preserve"> The distributed renewable energy component must be sourced exclusively from renewable energy projects that are under 10 MW in capacity. This includes all types of solar installations, such as net metering, gross metering, virtual net metering, group net metering, behind-the-meter installations, and any other configurations approved by the Central Government.
Compliance with distributed renewable energy requirements will generally be measured in terms of energy (kilowatt-hour units).
If the designated consumer cannot provide generation data for distributed renewable energy installations, the reported capacity will be converted into energy generation using a multiplier of 3.5 units per kilowatt per day (kWh/kW/day).</t>
    </r>
  </si>
  <si>
    <r>
      <rPr>
        <vertAlign val="superscript"/>
        <sz val="10"/>
        <color theme="1"/>
        <rFont val="Arial"/>
        <family val="2"/>
      </rPr>
      <t>(5)</t>
    </r>
    <r>
      <rPr>
        <sz val="10"/>
        <color theme="1"/>
        <rFont val="Arial"/>
        <family val="2"/>
      </rPr>
      <t xml:space="preserve"> The other renewable energy component may be met by energy produced from any renewable energy power project other than specified in Note 2, 3 and 4  as per MoP Trajectory notification S.O. 4617(E) dtd. 20 October 2023 or as per latest amendments from time to time and shall comprise energy from all WPPs and Hydro Power Projects [including Pump Storage Projects (PSPs) and Small Hydro Projects (SHPs)], including free power, commissioned before the 1st April, 2024.</t>
    </r>
  </si>
  <si>
    <t>RCO Compliance Data reporting by Distribution Licensee (Form A)</t>
  </si>
  <si>
    <t xml:space="preserve">Part C – RCO Compliance </t>
  </si>
  <si>
    <t>Legend</t>
  </si>
  <si>
    <t>Calculated Data</t>
  </si>
  <si>
    <t>Data to be Entered by User</t>
  </si>
  <si>
    <t>RCO (%) specified by MoP</t>
  </si>
  <si>
    <t>Purchase from Power exchanges (TAM/DAM/RTM)</t>
  </si>
  <si>
    <t>Data Entry Not Allowed</t>
  </si>
  <si>
    <r>
      <t xml:space="preserve">Wind RE </t>
    </r>
    <r>
      <rPr>
        <b/>
        <vertAlign val="superscript"/>
        <sz val="14"/>
        <color rgb="FF000000"/>
        <rFont val="Arial"/>
        <family val="2"/>
      </rPr>
      <t>(1)</t>
    </r>
  </si>
  <si>
    <r>
      <t xml:space="preserve">Hydro RE </t>
    </r>
    <r>
      <rPr>
        <b/>
        <vertAlign val="superscript"/>
        <sz val="14"/>
        <color rgb="FF000000"/>
        <rFont val="Arial"/>
        <family val="2"/>
      </rPr>
      <t>(2)</t>
    </r>
    <r>
      <rPr>
        <b/>
        <sz val="14"/>
        <color rgb="FF000000"/>
        <rFont val="Arial"/>
        <family val="2"/>
      </rPr>
      <t xml:space="preserve"> </t>
    </r>
  </si>
  <si>
    <r>
      <t xml:space="preserve">Distributed RE </t>
    </r>
    <r>
      <rPr>
        <b/>
        <vertAlign val="superscript"/>
        <sz val="14"/>
        <color rgb="FF000000"/>
        <rFont val="Arial"/>
        <family val="2"/>
      </rPr>
      <t>(3)</t>
    </r>
    <r>
      <rPr>
        <b/>
        <sz val="14"/>
        <color rgb="FF000000"/>
        <rFont val="Arial"/>
        <family val="2"/>
      </rPr>
      <t xml:space="preserve"> </t>
    </r>
    <r>
      <rPr>
        <b/>
        <vertAlign val="superscript"/>
        <sz val="14"/>
        <color rgb="FF000000"/>
        <rFont val="Arial"/>
        <family val="2"/>
      </rPr>
      <t>(4)</t>
    </r>
  </si>
  <si>
    <r>
      <t xml:space="preserve">Other RE </t>
    </r>
    <r>
      <rPr>
        <b/>
        <vertAlign val="superscript"/>
        <sz val="14"/>
        <color rgb="FF000000"/>
        <rFont val="Arial"/>
        <family val="2"/>
      </rPr>
      <t>(5)</t>
    </r>
  </si>
  <si>
    <t>Energy Purchase (Sub-Total)</t>
  </si>
  <si>
    <t>Energy Sales (Sub-Total)</t>
  </si>
  <si>
    <t>Other renewable energy</t>
  </si>
  <si>
    <t>Solar PV and solar thermal power</t>
  </si>
  <si>
    <t>Wind Energy</t>
  </si>
  <si>
    <t>All Hydro Power including Large Hydro Projects (LHPs), Pumped Storage Projects (PSPs) and Small Hydro Projects (SHPs).</t>
  </si>
  <si>
    <t>Non-fossil fuel (including Bagasse) based co-generation projects.</t>
  </si>
  <si>
    <t xml:space="preserve">Biomass Power based on Rankine cycle and combined cycle technologies. </t>
  </si>
  <si>
    <t xml:space="preserve">Biomass Gasifier based power. </t>
  </si>
  <si>
    <t xml:space="preserve">Biogas based power. </t>
  </si>
  <si>
    <t>Waste to Energy</t>
  </si>
  <si>
    <t xml:space="preserve">Geothermal Power </t>
  </si>
  <si>
    <t>Tidal Power</t>
  </si>
  <si>
    <t>Other hybrid technologies including renewable-renewable or renewable component of renewable-conventional sources for which renewable technology is approved by MNRE.</t>
  </si>
  <si>
    <t>Purchase of green hydrogen or green ammonia for use as energy and feedstock.</t>
  </si>
  <si>
    <t>Any other source as may be recognized or approved by Central Government / MNRE from time to time</t>
  </si>
  <si>
    <t>Source of RE</t>
  </si>
  <si>
    <t>Power Market</t>
  </si>
  <si>
    <t>Power Exchange</t>
  </si>
  <si>
    <t xml:space="preserve">Bilateral </t>
  </si>
  <si>
    <t>REC</t>
  </si>
  <si>
    <t>Mode of compliance</t>
  </si>
  <si>
    <t>Energy Equivalent of Green Hydrogen consumed (in SCM)</t>
  </si>
  <si>
    <t>Energy Equivalent of Green Ammonia consumed (in Tons)</t>
  </si>
  <si>
    <t>N/A</t>
  </si>
  <si>
    <t>Off Grid</t>
  </si>
  <si>
    <t>Type of Plant</t>
  </si>
  <si>
    <t>On Grid</t>
  </si>
  <si>
    <t>Non- Fossil Energy</t>
  </si>
  <si>
    <t>TYPE OF CONTRACT</t>
  </si>
  <si>
    <t>Nuclear</t>
  </si>
  <si>
    <t>Short Term</t>
  </si>
  <si>
    <t>Source</t>
  </si>
  <si>
    <t>Thermal</t>
  </si>
  <si>
    <t>Wind</t>
  </si>
  <si>
    <t>Small hydro</t>
  </si>
  <si>
    <t>Solar</t>
  </si>
  <si>
    <t>Voltage level</t>
  </si>
  <si>
    <t>220KV</t>
  </si>
  <si>
    <t>132KV</t>
  </si>
  <si>
    <t>400KV</t>
  </si>
  <si>
    <t>66KV</t>
  </si>
  <si>
    <t>33KV</t>
  </si>
  <si>
    <t>11KV</t>
  </si>
  <si>
    <t>Long Term</t>
  </si>
  <si>
    <t>Medium Term</t>
  </si>
  <si>
    <t>Nature of Load</t>
  </si>
  <si>
    <t>Base Load</t>
  </si>
  <si>
    <t>Seasonal Load</t>
  </si>
  <si>
    <t>Diurnal Load</t>
  </si>
  <si>
    <t>Base load, diurnal load, and seasonal load are all related to electricity demand, but they differ in the following ways: 
Base load
The minimum amount of electricity required over a period of time, typically at a steady rate. Base load power plants are designed to run continuously and provide a consistent amount of electricity to meet the minimum demand on the power grid. 
Diurnal load
The time-of-day power demand, which typically varies throughout the day. Electricity demand is usually highest during business hours and lowest late at night and early in the morning. 
Seasonal load
The demand for a product or service that varies throughout the year, with highs and lows at specific times.</t>
  </si>
  <si>
    <t>X</t>
  </si>
  <si>
    <t>Captive power plant(CPP)</t>
  </si>
  <si>
    <t>Open Access(OA)</t>
  </si>
  <si>
    <t>Distribution licensee (DISCOM)</t>
  </si>
  <si>
    <t>Type of obligation(s) of Obligated Designated Consumer</t>
  </si>
  <si>
    <t>State category</t>
  </si>
  <si>
    <t>FY</t>
  </si>
  <si>
    <t>Wind renewable energy</t>
  </si>
  <si>
    <t>Hydro renewable energy</t>
  </si>
  <si>
    <t>Distributed renewable energy*</t>
  </si>
  <si>
    <t>Total renewable energy</t>
  </si>
  <si>
    <t>Normal</t>
  </si>
  <si>
    <t>2024-25</t>
  </si>
  <si>
    <t>2025-26</t>
  </si>
  <si>
    <t>2026-27</t>
  </si>
  <si>
    <t>2027-28</t>
  </si>
  <si>
    <t>2028-29</t>
  </si>
  <si>
    <t>2029-30</t>
  </si>
  <si>
    <t>Hilly</t>
  </si>
  <si>
    <t>NER</t>
  </si>
  <si>
    <t>State/ UT</t>
  </si>
  <si>
    <t>Andhra Pradesh</t>
  </si>
  <si>
    <t>Arunachal Pradesh</t>
  </si>
  <si>
    <t>Assam</t>
  </si>
  <si>
    <t>Bihar</t>
  </si>
  <si>
    <t>Chhattisgarh</t>
  </si>
  <si>
    <t>Delhi</t>
  </si>
  <si>
    <t>Goa</t>
  </si>
  <si>
    <t>Gujarat</t>
  </si>
  <si>
    <t>Haryana</t>
  </si>
  <si>
    <t>Himachal Pradesh</t>
  </si>
  <si>
    <t>Jammu &amp; Kashmir</t>
  </si>
  <si>
    <t>Ladakh</t>
  </si>
  <si>
    <t>Jharkhand</t>
  </si>
  <si>
    <t>Karnataka</t>
  </si>
  <si>
    <t>Kerala</t>
  </si>
  <si>
    <t>Madhya Pradesh</t>
  </si>
  <si>
    <t>Maharashtra</t>
  </si>
  <si>
    <t>Manipur</t>
  </si>
  <si>
    <t>Mizoram</t>
  </si>
  <si>
    <t>Meghalaya</t>
  </si>
  <si>
    <t>Nagaland</t>
  </si>
  <si>
    <t>Odisha</t>
  </si>
  <si>
    <t>Punjab</t>
  </si>
  <si>
    <t>Rajasthan</t>
  </si>
  <si>
    <t>Sikkim</t>
  </si>
  <si>
    <t>Tamil Nadu</t>
  </si>
  <si>
    <t>Telangana</t>
  </si>
  <si>
    <t>Tripura</t>
  </si>
  <si>
    <t>Uttar Pradesh</t>
  </si>
  <si>
    <t>Uttarakhand</t>
  </si>
  <si>
    <t>West Bengal</t>
  </si>
  <si>
    <t>Chandigarh</t>
  </si>
  <si>
    <t>Daman &amp; Diu and Dadra &amp; Nagar Haveli</t>
  </si>
  <si>
    <t>Puducherry</t>
  </si>
  <si>
    <t>Andaman and Nicobar Island</t>
  </si>
  <si>
    <t>Lakshadweep</t>
  </si>
  <si>
    <t>Sl No.</t>
  </si>
  <si>
    <t>Type of obligation(s) of Obligated Designated Consumer#</t>
  </si>
  <si>
    <t>I</t>
  </si>
  <si>
    <t xml:space="preserve">Gross Total Energy Consumption on which Renewable Consumption Obligations is applicable </t>
  </si>
  <si>
    <r>
      <t xml:space="preserve">RE Sales </t>
    </r>
    <r>
      <rPr>
        <b/>
        <vertAlign val="superscript"/>
        <sz val="11"/>
        <color rgb="FF000000"/>
        <rFont val="Arial"/>
        <family val="2"/>
      </rPr>
      <t>ⴕ ⴕ ⴕ</t>
    </r>
    <r>
      <rPr>
        <b/>
        <sz val="11"/>
        <color rgb="FF000000"/>
        <rFont val="Arial"/>
        <family val="2"/>
      </rPr>
      <t xml:space="preserve"> (Sub-Total)</t>
    </r>
  </si>
  <si>
    <r>
      <t xml:space="preserve">RE Purchase </t>
    </r>
    <r>
      <rPr>
        <b/>
        <vertAlign val="superscript"/>
        <sz val="11"/>
        <color rgb="FF000000"/>
        <rFont val="Arial"/>
        <family val="2"/>
      </rPr>
      <t>ⴕ ⴕ</t>
    </r>
    <r>
      <rPr>
        <b/>
        <sz val="11"/>
        <color rgb="FF000000"/>
        <rFont val="Arial"/>
        <family val="2"/>
      </rPr>
      <t xml:space="preserve"> (Sub-Total)</t>
    </r>
  </si>
  <si>
    <r>
      <t xml:space="preserve">RE Own Generation </t>
    </r>
    <r>
      <rPr>
        <b/>
        <vertAlign val="superscript"/>
        <sz val="11"/>
        <color rgb="FF000000"/>
        <rFont val="Arial"/>
        <family val="2"/>
      </rPr>
      <t>ⴕ ⴕ</t>
    </r>
    <r>
      <rPr>
        <b/>
        <sz val="11"/>
        <color rgb="FF000000"/>
        <rFont val="Arial"/>
        <family val="2"/>
      </rPr>
      <t xml:space="preserve"> (Sub-Total)</t>
    </r>
  </si>
  <si>
    <t>W=X+Y</t>
  </si>
  <si>
    <t>A'=B'+C'+D'+G'+H'</t>
  </si>
  <si>
    <t>K'</t>
  </si>
  <si>
    <t>I'=J'+K'+L'+O'+P'</t>
  </si>
  <si>
    <t>S'</t>
  </si>
  <si>
    <t>U'</t>
  </si>
  <si>
    <t>V'</t>
  </si>
  <si>
    <t>T'=U'+V'</t>
  </si>
  <si>
    <t>Z'</t>
  </si>
  <si>
    <t>A''=K*Z'</t>
  </si>
  <si>
    <t>Q1</t>
  </si>
  <si>
    <t>Q2</t>
  </si>
  <si>
    <t>Q3</t>
  </si>
  <si>
    <t>Q4</t>
  </si>
  <si>
    <t>Target Quarter</t>
  </si>
  <si>
    <t>Discom</t>
  </si>
  <si>
    <t>Captive Power Plant(CPP)</t>
  </si>
  <si>
    <t>Open Access</t>
  </si>
  <si>
    <t xml:space="preserve"> kg</t>
  </si>
  <si>
    <t>kCal/kg</t>
  </si>
  <si>
    <t>Qf</t>
  </si>
  <si>
    <t>Hf</t>
  </si>
  <si>
    <t>Gf</t>
  </si>
  <si>
    <t>Wind RE</t>
  </si>
  <si>
    <t>Hydro RE</t>
  </si>
  <si>
    <t>Distributed RE</t>
  </si>
  <si>
    <t>Other RE</t>
  </si>
  <si>
    <t>Important Instructions and Notes:</t>
  </si>
  <si>
    <t>Please refer carefully to the Legend and Notes provided on each worksheet while filling in the details</t>
  </si>
  <si>
    <t>Annexure – 1: Estimation of electricity generated from combustion of renewable sources</t>
  </si>
  <si>
    <t>Step # 1: Estimation of electricity generated at Generator Terminal by combustion of Renewable Fuels [Er(GT)]</t>
  </si>
  <si>
    <t>Case # 1: Estimation of renewable electrical energy generated from cofiring of multiple renewable fuels along with fossil fuels in the same boiler in CPP.</t>
  </si>
  <si>
    <t>Quarter 1</t>
  </si>
  <si>
    <t>Quarter 2</t>
  </si>
  <si>
    <t>Quarter 3</t>
  </si>
  <si>
    <t>Quarter 4</t>
  </si>
  <si>
    <t>Annual</t>
  </si>
  <si>
    <t>Electrical energy generated by other renewable sources at Generator terminal during the quarter</t>
  </si>
  <si>
    <r>
      <t>Er(G)</t>
    </r>
    <r>
      <rPr>
        <b/>
        <vertAlign val="subscript"/>
        <sz val="11"/>
        <color theme="1"/>
        <rFont val="Arial"/>
        <family val="2"/>
      </rPr>
      <t>1</t>
    </r>
    <r>
      <rPr>
        <b/>
        <sz val="11"/>
        <color theme="1"/>
        <rFont val="Arial"/>
        <family val="2"/>
      </rPr>
      <t xml:space="preserve"> = [((Qr1 x Gr1) + (Qrn x Grn)) / ((Qf x Gf) + (Qr</t>
    </r>
    <r>
      <rPr>
        <b/>
        <vertAlign val="subscript"/>
        <sz val="11"/>
        <color theme="1"/>
        <rFont val="Arial"/>
        <family val="2"/>
      </rPr>
      <t>solid</t>
    </r>
    <r>
      <rPr>
        <b/>
        <sz val="11"/>
        <color theme="1"/>
        <rFont val="Arial"/>
        <family val="2"/>
      </rPr>
      <t xml:space="preserve"> x Gr</t>
    </r>
    <r>
      <rPr>
        <b/>
        <vertAlign val="subscript"/>
        <sz val="11"/>
        <color theme="1"/>
        <rFont val="Arial"/>
        <family val="2"/>
      </rPr>
      <t>solid</t>
    </r>
    <r>
      <rPr>
        <b/>
        <sz val="11"/>
        <color theme="1"/>
        <rFont val="Arial"/>
        <family val="2"/>
      </rPr>
      <t>) + (Qr</t>
    </r>
    <r>
      <rPr>
        <b/>
        <vertAlign val="subscript"/>
        <sz val="11"/>
        <color theme="1"/>
        <rFont val="Arial"/>
        <family val="2"/>
      </rPr>
      <t>liq</t>
    </r>
    <r>
      <rPr>
        <b/>
        <sz val="11"/>
        <color theme="1"/>
        <rFont val="Arial"/>
        <family val="2"/>
      </rPr>
      <t xml:space="preserve"> x Gr</t>
    </r>
    <r>
      <rPr>
        <b/>
        <vertAlign val="subscript"/>
        <sz val="11"/>
        <color theme="1"/>
        <rFont val="Arial"/>
        <family val="2"/>
      </rPr>
      <t>liq</t>
    </r>
    <r>
      <rPr>
        <b/>
        <sz val="11"/>
        <color theme="1"/>
        <rFont val="Arial"/>
        <family val="2"/>
      </rPr>
      <t>) + (Qr</t>
    </r>
    <r>
      <rPr>
        <b/>
        <vertAlign val="subscript"/>
        <sz val="11"/>
        <color theme="1"/>
        <rFont val="Arial"/>
        <family val="2"/>
      </rPr>
      <t>gas</t>
    </r>
    <r>
      <rPr>
        <b/>
        <sz val="11"/>
        <color theme="1"/>
        <rFont val="Arial"/>
        <family val="2"/>
      </rPr>
      <t xml:space="preserve"> x Gr</t>
    </r>
    <r>
      <rPr>
        <b/>
        <vertAlign val="subscript"/>
        <sz val="11"/>
        <color theme="1"/>
        <rFont val="Arial"/>
        <family val="2"/>
      </rPr>
      <t>gas</t>
    </r>
    <r>
      <rPr>
        <b/>
        <sz val="11"/>
        <color theme="1"/>
        <rFont val="Arial"/>
        <family val="2"/>
      </rPr>
      <t>))] x E(GT)</t>
    </r>
    <r>
      <rPr>
        <b/>
        <vertAlign val="subscript"/>
        <sz val="11"/>
        <color theme="1"/>
        <rFont val="Arial"/>
        <family val="2"/>
      </rPr>
      <t>1</t>
    </r>
  </si>
  <si>
    <t xml:space="preserve">Total electrical energy generated at Generator Terminal during the quarter </t>
  </si>
  <si>
    <r>
      <t>E(GT)</t>
    </r>
    <r>
      <rPr>
        <vertAlign val="subscript"/>
        <sz val="11"/>
        <color theme="1"/>
        <rFont val="Arial"/>
        <family val="2"/>
      </rPr>
      <t>1</t>
    </r>
  </si>
  <si>
    <t>Quantity of other renewable sources (solid fuels) consumed during the quarter</t>
  </si>
  <si>
    <r>
      <t>Qr</t>
    </r>
    <r>
      <rPr>
        <vertAlign val="subscript"/>
        <sz val="11"/>
        <color theme="1"/>
        <rFont val="Arial"/>
        <family val="2"/>
      </rPr>
      <t>solid</t>
    </r>
  </si>
  <si>
    <t>Weighted average GCV of other renewable energy sources (solid fuels) during the quarter</t>
  </si>
  <si>
    <r>
      <t>Gr</t>
    </r>
    <r>
      <rPr>
        <vertAlign val="subscript"/>
        <sz val="11"/>
        <color theme="1"/>
        <rFont val="Arial"/>
        <family val="2"/>
      </rPr>
      <t>solid</t>
    </r>
  </si>
  <si>
    <t>Quantity of other renewable sources (liquid fuels) consumed during the quarter</t>
  </si>
  <si>
    <r>
      <t>Qr</t>
    </r>
    <r>
      <rPr>
        <vertAlign val="subscript"/>
        <sz val="11"/>
        <color theme="1"/>
        <rFont val="Arial"/>
        <family val="2"/>
      </rPr>
      <t>liq</t>
    </r>
  </si>
  <si>
    <t>Weighted average GCV of other renewable sources (liquid fuels) during the quarter</t>
  </si>
  <si>
    <r>
      <t>Gr</t>
    </r>
    <r>
      <rPr>
        <vertAlign val="subscript"/>
        <sz val="11"/>
        <color theme="1"/>
        <rFont val="Arial"/>
        <family val="2"/>
      </rPr>
      <t>liq</t>
    </r>
  </si>
  <si>
    <t>Quantity of other renewable sources (gaseous fuels) consumed during the quarter</t>
  </si>
  <si>
    <r>
      <t>Qr</t>
    </r>
    <r>
      <rPr>
        <vertAlign val="subscript"/>
        <sz val="11"/>
        <color theme="1"/>
        <rFont val="Arial"/>
        <family val="2"/>
      </rPr>
      <t>gas</t>
    </r>
  </si>
  <si>
    <t>Weighted average GCV of other renewable sources (gaseous fuels) during the quarter</t>
  </si>
  <si>
    <r>
      <t>Gr</t>
    </r>
    <r>
      <rPr>
        <vertAlign val="subscript"/>
        <sz val="11"/>
        <color theme="1"/>
        <rFont val="Arial"/>
        <family val="2"/>
      </rPr>
      <t>gas</t>
    </r>
  </si>
  <si>
    <t>Quantity of coal or other fossil fuel burnt during the quarter</t>
  </si>
  <si>
    <t>Weighted average GCV of coal or other fossil fuel burnt during the quarter</t>
  </si>
  <si>
    <r>
      <t>E(GT)</t>
    </r>
    <r>
      <rPr>
        <vertAlign val="subscript"/>
        <sz val="11"/>
        <color theme="1"/>
        <rFont val="Arial"/>
        <family val="2"/>
      </rPr>
      <t>2</t>
    </r>
  </si>
  <si>
    <t>Quantity of steam generated from coal or other fossil fuel burnt during the quarter</t>
  </si>
  <si>
    <t>Weighted average enthalpy of steam generated from coal or other fossil fuel burnt during the quarter</t>
  </si>
  <si>
    <t>Total Electrical energy generated by renewable sources at Generator terminal during the quarter</t>
  </si>
  <si>
    <t>Step # 2: Estimation of the ex-bus electrical energy generated by combustion of renewable fuels [Er (ex-bus)]</t>
  </si>
  <si>
    <t>Electrical energy generated by bio-mass (or other renewable sources) ex-bus during the quarter</t>
  </si>
  <si>
    <t>Er (ex-bus) = Er(G) {1- [(E(GT)- E(SO))/ E(GT)]}</t>
  </si>
  <si>
    <t>Total Energy Sent Out (ex-bus) during the quarter</t>
  </si>
  <si>
    <t>E(SO)</t>
  </si>
  <si>
    <t>Quarter</t>
  </si>
  <si>
    <t>A**</t>
  </si>
  <si>
    <t>Nuclear energy</t>
  </si>
  <si>
    <t xml:space="preserve">Total RE </t>
  </si>
  <si>
    <t>T</t>
  </si>
  <si>
    <t>Fossil based energy (PPA/Bilateral)</t>
  </si>
  <si>
    <t>Nuclear energy (PPA/Bilateral)</t>
  </si>
  <si>
    <t>A'</t>
  </si>
  <si>
    <t>CT=C+E+D+A'</t>
  </si>
  <si>
    <t>FT=F+H+G+H*+I'</t>
  </si>
  <si>
    <t>H*</t>
  </si>
  <si>
    <t>I'</t>
  </si>
  <si>
    <t xml:space="preserve">Fossil based energy - Sales to Power Exchange </t>
  </si>
  <si>
    <t xml:space="preserve">Nuclear energy - Sales to Power Exchange </t>
  </si>
  <si>
    <t>Fossil based energy - Sales to entities other than DISCOM consumers (PPA/Bilateral)</t>
  </si>
  <si>
    <t>Nuclear energy - Sales to entities other than DISCOM consumers (PPA/Bilateral)</t>
  </si>
  <si>
    <t>Total Energy</t>
  </si>
  <si>
    <t>Total Energy drawn from Storage (ESS)</t>
  </si>
  <si>
    <t>Gross Total Energy Consumption for Target Financial Year</t>
  </si>
  <si>
    <t>Gross Total Energy Consumption for Quarter 1</t>
  </si>
  <si>
    <t>Gross Total Energy Consumption for Quarter 2</t>
  </si>
  <si>
    <t>Gross Total Energy Consumption for Quarter 3</t>
  </si>
  <si>
    <t>Gross Total Energy Consumption for Quarter 4</t>
  </si>
  <si>
    <t>J = F+G+H+I</t>
  </si>
  <si>
    <t>Gross Non-fossil Energy Consumption for Quarter 1</t>
  </si>
  <si>
    <t>Gross Non-fossil Energy Consumption for Quarter 2</t>
  </si>
  <si>
    <t>Gross Non-fossil Energy Consumption for Quarter 3</t>
  </si>
  <si>
    <t>Gross Non-fossil Energy Consumption for Quarter 4</t>
  </si>
  <si>
    <t>Gross Non-fossil Energy Consumption for Target Financial Year</t>
  </si>
  <si>
    <t>K</t>
  </si>
  <si>
    <r>
      <t xml:space="preserve">Ex-bus electrical energy generated by combustion of renewable fuels </t>
    </r>
    <r>
      <rPr>
        <vertAlign val="superscript"/>
        <sz val="10"/>
        <rFont val="Arial"/>
        <family val="2"/>
      </rPr>
      <t>ⴕ</t>
    </r>
  </si>
  <si>
    <r>
      <t>Er</t>
    </r>
    <r>
      <rPr>
        <vertAlign val="subscript"/>
        <sz val="10"/>
        <rFont val="Arial"/>
        <family val="2"/>
      </rPr>
      <t>(ex-bus)</t>
    </r>
  </si>
  <si>
    <r>
      <t>T=U+V+W+Z+Er</t>
    </r>
    <r>
      <rPr>
        <b/>
        <vertAlign val="subscript"/>
        <sz val="12"/>
        <rFont val="Arial"/>
        <family val="2"/>
      </rPr>
      <t>(ex-bus)</t>
    </r>
  </si>
  <si>
    <r>
      <t>E(GT) = E(GT)</t>
    </r>
    <r>
      <rPr>
        <vertAlign val="subscript"/>
        <sz val="11"/>
        <color theme="1"/>
        <rFont val="Arial"/>
        <family val="2"/>
      </rPr>
      <t>1</t>
    </r>
    <r>
      <rPr>
        <sz val="11"/>
        <color theme="1"/>
        <rFont val="Arial"/>
        <family val="2"/>
      </rPr>
      <t xml:space="preserve"> + E(GT)</t>
    </r>
    <r>
      <rPr>
        <vertAlign val="subscript"/>
        <sz val="11"/>
        <color theme="1"/>
        <rFont val="Arial"/>
        <family val="2"/>
      </rPr>
      <t>2</t>
    </r>
    <r>
      <rPr>
        <sz val="11"/>
        <color theme="1"/>
        <rFont val="Arial"/>
        <family val="2"/>
      </rPr>
      <t xml:space="preserve"> </t>
    </r>
  </si>
  <si>
    <r>
      <t>Er(G) = Er(G)</t>
    </r>
    <r>
      <rPr>
        <vertAlign val="subscript"/>
        <sz val="11"/>
        <color theme="1"/>
        <rFont val="Arial"/>
        <family val="2"/>
      </rPr>
      <t>1</t>
    </r>
    <r>
      <rPr>
        <sz val="11"/>
        <color theme="1"/>
        <rFont val="Arial"/>
        <family val="2"/>
      </rPr>
      <t xml:space="preserve"> + Er(G)</t>
    </r>
    <r>
      <rPr>
        <vertAlign val="subscript"/>
        <sz val="11"/>
        <color theme="1"/>
        <rFont val="Arial"/>
        <family val="2"/>
      </rPr>
      <t>2</t>
    </r>
    <r>
      <rPr>
        <sz val="11"/>
        <color theme="1"/>
        <rFont val="Arial"/>
        <family val="2"/>
      </rPr>
      <t xml:space="preserve"> </t>
    </r>
  </si>
  <si>
    <r>
      <t>E(GT) = E(GT)</t>
    </r>
    <r>
      <rPr>
        <vertAlign val="subscript"/>
        <sz val="11"/>
        <color theme="1"/>
        <rFont val="Arial"/>
        <family val="2"/>
      </rPr>
      <t>1</t>
    </r>
    <r>
      <rPr>
        <sz val="11"/>
        <color theme="1"/>
        <rFont val="Arial"/>
        <family val="2"/>
      </rPr>
      <t xml:space="preserve"> + E(GT)</t>
    </r>
    <r>
      <rPr>
        <vertAlign val="subscript"/>
        <sz val="11"/>
        <color theme="1"/>
        <rFont val="Arial"/>
        <family val="2"/>
      </rPr>
      <t>2</t>
    </r>
  </si>
  <si>
    <t>Case # 2: Estimation of renewable electrical energy generated from cofiring of multiple renewable fuels (e.g., black liquor dry solids - BLDS) in separate boiler(s) and separate boiler(s) for fossil fuels and with these boilers feeding to a common turbine generator set for electricity generation</t>
  </si>
  <si>
    <r>
      <t>Er(G)</t>
    </r>
    <r>
      <rPr>
        <b/>
        <vertAlign val="subscript"/>
        <sz val="11"/>
        <color theme="1"/>
        <rFont val="Arial"/>
        <family val="2"/>
      </rPr>
      <t>2</t>
    </r>
    <r>
      <rPr>
        <b/>
        <sz val="11"/>
        <color theme="1"/>
        <rFont val="Arial"/>
        <family val="2"/>
      </rPr>
      <t xml:space="preserve"> = [((Qr</t>
    </r>
    <r>
      <rPr>
        <b/>
        <vertAlign val="subscript"/>
        <sz val="11"/>
        <color theme="1"/>
        <rFont val="Arial"/>
        <family val="2"/>
      </rPr>
      <t>solid</t>
    </r>
    <r>
      <rPr>
        <b/>
        <sz val="11"/>
        <color theme="1"/>
        <rFont val="Arial"/>
        <family val="2"/>
      </rPr>
      <t xml:space="preserve"> x Hr</t>
    </r>
    <r>
      <rPr>
        <b/>
        <vertAlign val="subscript"/>
        <sz val="11"/>
        <color theme="1"/>
        <rFont val="Arial"/>
        <family val="2"/>
      </rPr>
      <t>solid</t>
    </r>
    <r>
      <rPr>
        <b/>
        <sz val="11"/>
        <color theme="1"/>
        <rFont val="Arial"/>
        <family val="2"/>
      </rPr>
      <t>) + (Qr</t>
    </r>
    <r>
      <rPr>
        <b/>
        <vertAlign val="subscript"/>
        <sz val="11"/>
        <color theme="1"/>
        <rFont val="Arial"/>
        <family val="2"/>
      </rPr>
      <t>liq</t>
    </r>
    <r>
      <rPr>
        <b/>
        <sz val="11"/>
        <color theme="1"/>
        <rFont val="Arial"/>
        <family val="2"/>
      </rPr>
      <t xml:space="preserve"> x Hr</t>
    </r>
    <r>
      <rPr>
        <b/>
        <vertAlign val="subscript"/>
        <sz val="11"/>
        <color theme="1"/>
        <rFont val="Arial"/>
        <family val="2"/>
      </rPr>
      <t>liq</t>
    </r>
    <r>
      <rPr>
        <b/>
        <sz val="11"/>
        <color theme="1"/>
        <rFont val="Arial"/>
        <family val="2"/>
      </rPr>
      <t>) + (Qr</t>
    </r>
    <r>
      <rPr>
        <b/>
        <vertAlign val="subscript"/>
        <sz val="11"/>
        <color theme="1"/>
        <rFont val="Arial"/>
        <family val="2"/>
      </rPr>
      <t>gas</t>
    </r>
    <r>
      <rPr>
        <b/>
        <sz val="11"/>
        <color theme="1"/>
        <rFont val="Arial"/>
        <family val="2"/>
      </rPr>
      <t xml:space="preserve"> x Hr</t>
    </r>
    <r>
      <rPr>
        <b/>
        <vertAlign val="subscript"/>
        <sz val="11"/>
        <color theme="1"/>
        <rFont val="Arial"/>
        <family val="2"/>
      </rPr>
      <t>gas</t>
    </r>
    <r>
      <rPr>
        <b/>
        <sz val="11"/>
        <color theme="1"/>
        <rFont val="Arial"/>
        <family val="2"/>
      </rPr>
      <t>)) / ((Qf x Hf) + (Qrsolid x Hrsolid) + (Qrliq x Hrliq) + (Qrgas x Hrgas))] x E(GT)</t>
    </r>
    <r>
      <rPr>
        <b/>
        <vertAlign val="subscript"/>
        <sz val="11"/>
        <color theme="1"/>
        <rFont val="Arial"/>
        <family val="2"/>
      </rPr>
      <t>2</t>
    </r>
  </si>
  <si>
    <t>Quantity of steam generated from other renewable sources (solid fuels) consumed during quarter</t>
  </si>
  <si>
    <t>Weighted average enthalpy of steam generated from other renewable sources (solid fuels) consumed during quarter</t>
  </si>
  <si>
    <r>
      <t>Hr</t>
    </r>
    <r>
      <rPr>
        <vertAlign val="subscript"/>
        <sz val="11"/>
        <color theme="1"/>
        <rFont val="Arial"/>
        <family val="2"/>
      </rPr>
      <t>solid</t>
    </r>
  </si>
  <si>
    <t>Weighted average enthalpy of steam generated from other renewable sources (liquid fuels) consumed during quarter</t>
  </si>
  <si>
    <r>
      <t>Hr</t>
    </r>
    <r>
      <rPr>
        <vertAlign val="subscript"/>
        <sz val="11"/>
        <color theme="1"/>
        <rFont val="Arial"/>
        <family val="2"/>
      </rPr>
      <t>liq</t>
    </r>
  </si>
  <si>
    <t>Quantity of other renewable sources (gaseous fules) consumed during the quarter</t>
  </si>
  <si>
    <t>Weighted average enthalpy of steam generated from other renewable sources (gaseous fuels) consumed during quarter</t>
  </si>
  <si>
    <r>
      <t>Hr</t>
    </r>
    <r>
      <rPr>
        <vertAlign val="subscript"/>
        <sz val="11"/>
        <color theme="1"/>
        <rFont val="Arial"/>
        <family val="2"/>
      </rPr>
      <t>gas</t>
    </r>
  </si>
  <si>
    <t>Quarter 2 (01 July to 30 September)</t>
  </si>
  <si>
    <t>Quarter 4 (01 January to 31 March)</t>
  </si>
  <si>
    <t>Quarter 3 (01 October to 31 December)</t>
  </si>
  <si>
    <t xml:space="preserve">Electrical Energy Consumption is to be entered in Million Units (MU) throughout all worksheets in this workbook. </t>
  </si>
  <si>
    <t>Renewable Consumption Obligations (%) specified by MoP</t>
  </si>
  <si>
    <t>MoP Renewable Consumption Obligations Target</t>
  </si>
  <si>
    <r>
      <rPr>
        <vertAlign val="superscript"/>
        <sz val="11"/>
        <color theme="1"/>
        <rFont val="Calibri"/>
        <family val="2"/>
        <scheme val="minor"/>
      </rPr>
      <t xml:space="preserve"># </t>
    </r>
    <r>
      <rPr>
        <sz val="11"/>
        <color theme="1"/>
        <rFont val="Calibri"/>
        <family val="2"/>
        <scheme val="minor"/>
      </rPr>
      <t xml:space="preserve">RCO Compliance (Surplus / Deficit): Surplus is positive and Deficit is negative number </t>
    </r>
  </si>
  <si>
    <r>
      <t>Part B</t>
    </r>
    <r>
      <rPr>
        <b/>
        <vertAlign val="superscript"/>
        <sz val="14"/>
        <color rgb="FF000000"/>
        <rFont val="Arial"/>
        <family val="2"/>
      </rPr>
      <t>!</t>
    </r>
    <r>
      <rPr>
        <b/>
        <sz val="14"/>
        <color rgb="FF000000"/>
        <rFont val="Arial"/>
        <family val="2"/>
      </rPr>
      <t xml:space="preserve"> – Gross Non-fossil based Energy Consumption </t>
    </r>
  </si>
  <si>
    <t>2) In case of co-firing of multiple renewable fuels, please report values for Solid Fuels, Liquid Fuels and Gaseous Fuels separately, as applicable. Please aggregate and report values together for all solid renewable fuels. Likewise, where applicable, please aggregate and report values together by Lliquid fuels and by Gaseous Fuels separately.</t>
  </si>
  <si>
    <t>4) For Case 2, aggregation of steam generated in each boiler is to be considered separately, and aggregation of Enthalpy to be done by calculating weighted average Enthalpy with weightage taken as the steam quantity.</t>
  </si>
  <si>
    <t>Case 1 Schematic:</t>
  </si>
  <si>
    <t>Case 2 Schematic:</t>
  </si>
  <si>
    <t>AT=A-A**+B+T</t>
  </si>
  <si>
    <r>
      <t xml:space="preserve">DRE unmetered </t>
    </r>
    <r>
      <rPr>
        <vertAlign val="superscript"/>
        <sz val="10"/>
        <color rgb="FF000000"/>
        <rFont val="Arial"/>
        <family val="2"/>
      </rPr>
      <t>##</t>
    </r>
  </si>
  <si>
    <r>
      <rPr>
        <vertAlign val="superscript"/>
        <sz val="10"/>
        <color theme="1"/>
        <rFont val="Arial"/>
        <family val="2"/>
      </rPr>
      <t>##</t>
    </r>
    <r>
      <rPr>
        <sz val="10"/>
        <color theme="1"/>
        <rFont val="Arial"/>
        <family val="2"/>
      </rPr>
      <t xml:space="preserve"> The number of days in the respective quarter or year that the DRE installation has been in operation shall be certified by the obligated DC and/or the AEA / ACV Agency in case of unmetered DRE.</t>
    </r>
  </si>
  <si>
    <t>ANNUAL RCO COMPLIANCE DECLARATION FORM (FORM B) - DISCOMs</t>
  </si>
  <si>
    <t>Name, Address and other basic details of Obligated Designated Consumers to be entered in Form B (in Worksheet named "Form_B_DISCOM"). These details will be populated automatically in other sheets based on input in Form B</t>
  </si>
  <si>
    <t>Total Energy Consumption and Non-fossil Energy Consumption details to be entered in Form A for each of the respective Quarters (in Worksheets named "Form_A_DISCOM_Q1" to "Form_A_DISCOM_Q4"). Annual details will be populated from these sheets into Form B</t>
  </si>
  <si>
    <t>Signature and Seal of Energy Manager / Plant Head</t>
  </si>
  <si>
    <t>For AEA / ACV Agency</t>
  </si>
  <si>
    <t>Signature and Seal of AEA / ACV Agency</t>
  </si>
  <si>
    <t>Location (State)</t>
  </si>
  <si>
    <r>
      <rPr>
        <b/>
        <sz val="11"/>
        <color theme="1"/>
        <rFont val="Calibri"/>
        <family val="2"/>
        <scheme val="minor"/>
      </rPr>
      <t>Renewable Consumption Obligations (%Targets) specified by MoP will be auto-populated in the Form B and all Form As</t>
    </r>
    <r>
      <rPr>
        <sz val="11"/>
        <color theme="1"/>
        <rFont val="Calibri"/>
        <family val="2"/>
        <scheme val="minor"/>
      </rPr>
      <t>, once the Target Year (i.e. the financial year for which RCO Compliance is being evaluated) and Location (State) of the Designated Consumer is entered in Form B (in Worksheet named "Form_B_DISCOM").</t>
    </r>
  </si>
  <si>
    <t>For Designated Consumer</t>
  </si>
  <si>
    <t>Number of RECs Purchased</t>
  </si>
  <si>
    <t>Number of RECs Self-Retained</t>
  </si>
  <si>
    <t>No. of Certs.</t>
  </si>
  <si>
    <t>REC Purchase</t>
  </si>
  <si>
    <t>REC Self-retaintion</t>
  </si>
  <si>
    <r>
      <t>ⴕ</t>
    </r>
    <r>
      <rPr>
        <sz val="10"/>
        <color theme="1"/>
        <rFont val="Arial"/>
        <family val="2"/>
      </rPr>
      <t xml:space="preserve"> This value is calculated from the inputs provided in the Worksheet named "Annexure-1" and is only applicable in case of electricity generation by combustion / co-firing of Renewable Fuels. Do NOT enter any values in "Annexure-1" if combustion / co-firing of Renewable Fuels is not applicable.</t>
    </r>
  </si>
  <si>
    <r>
      <t xml:space="preserve">Ex-bus electrical energy generated by combustion of renewable fuels </t>
    </r>
    <r>
      <rPr>
        <b/>
        <vertAlign val="superscript"/>
        <sz val="10"/>
        <rFont val="Arial"/>
        <family val="2"/>
      </rPr>
      <t>ⴕ</t>
    </r>
  </si>
  <si>
    <t>Total Fossil based energy *</t>
  </si>
  <si>
    <t xml:space="preserve">* This is the total fossil based energy generation including generation from WHR. </t>
  </si>
  <si>
    <t>Fossil based energy from WHR **</t>
  </si>
  <si>
    <t>** This is all Non-RE based energy generated from WHR, which is exempted from RCO obligation. This is hence reported separately, and substracted from total fossil based energy generation.</t>
  </si>
  <si>
    <r>
      <t xml:space="preserve">Renewable Energy Certificates (RECs) - Assessment Year Window </t>
    </r>
    <r>
      <rPr>
        <b/>
        <vertAlign val="superscript"/>
        <sz val="11"/>
        <color rgb="FF000000"/>
        <rFont val="Arial"/>
        <family val="2"/>
      </rPr>
      <t>!!</t>
    </r>
  </si>
  <si>
    <t>Quarter 1 (01 April to 30 June)</t>
  </si>
  <si>
    <r>
      <rPr>
        <vertAlign val="superscript"/>
        <sz val="10"/>
        <color theme="1"/>
        <rFont val="Arial"/>
        <family val="2"/>
      </rPr>
      <t>!!</t>
    </r>
    <r>
      <rPr>
        <sz val="10"/>
        <color theme="1"/>
        <rFont val="Arial"/>
        <family val="2"/>
      </rPr>
      <t xml:space="preserve"> Make an entry here only for the RECs purchased or self-retained duirng the first quarter (Q1 - 01 April to 30 June) of the Target Year</t>
    </r>
  </si>
  <si>
    <t>Own Generation, Net after deducting APC*** (Sub-Total)</t>
  </si>
  <si>
    <r>
      <rPr>
        <b/>
        <sz val="11"/>
        <color theme="1"/>
        <rFont val="Arial"/>
        <family val="2"/>
      </rPr>
      <t>Undertaking</t>
    </r>
    <r>
      <rPr>
        <sz val="11"/>
        <color theme="1"/>
        <rFont val="Arial"/>
        <family val="2"/>
      </rPr>
      <t xml:space="preserve">
I/We undertake that the information supplied in this Renewable Consumption Obligations Compliance Declaration Form For Obligated Designated Consumers is accurate to the best of my knowledge and if any of the information supplied is found to be incorrect and such information results into loss to the Central Government or any of the authority under them or any other person affected, I/we undertake to indemnify such loss.
I /We agree to extend necessary assistance in case of any enquiry to be made in the matter.</t>
    </r>
  </si>
  <si>
    <t>1) Enter only values pertaining to Case 1, or Case 2 as applicable. Leave the remaining case blank where not applicable.</t>
  </si>
  <si>
    <r>
      <t>3) For Case 1, quarterly aggregation of solid fuel quantities (i.e. Qr</t>
    </r>
    <r>
      <rPr>
        <vertAlign val="subscript"/>
        <sz val="10"/>
        <color theme="1"/>
        <rFont val="Arial"/>
        <family val="2"/>
      </rPr>
      <t>solid</t>
    </r>
    <r>
      <rPr>
        <sz val="10"/>
        <color theme="1"/>
        <rFont val="Arial"/>
        <family val="2"/>
      </rPr>
      <t>) to be done by addition, and quarterly aggregation of GCVs (i.e. Gr</t>
    </r>
    <r>
      <rPr>
        <vertAlign val="subscript"/>
        <sz val="10"/>
        <color theme="1"/>
        <rFont val="Arial"/>
        <family val="2"/>
      </rPr>
      <t>solid</t>
    </r>
    <r>
      <rPr>
        <sz val="10"/>
        <color theme="1"/>
        <rFont val="Arial"/>
        <family val="2"/>
      </rPr>
      <t>) to be done by calculating weighted average GCV with weightage taken as the fuel quantity. Same will be the case for Liquid and Gaseous fuels.</t>
    </r>
  </si>
  <si>
    <r>
      <rPr>
        <vertAlign val="superscript"/>
        <sz val="10"/>
        <color theme="1"/>
        <rFont val="Arial"/>
        <family val="2"/>
      </rPr>
      <t>(6)</t>
    </r>
    <r>
      <rPr>
        <sz val="10"/>
        <color theme="1"/>
        <rFont val="Arial"/>
        <family val="2"/>
      </rPr>
      <t xml:space="preserve"> Please report the DRE generation based on meter reading at the generator meter. In case a direct meter reading of the total generated power from DRE source is not available, then provision for such metering should be made within the next six months. Provisionally, till the metering arrangement is put in place, energy generation may be reported as unmetered DRE generation using the multiplier mentioned above (5 kWh/kW/day).</t>
    </r>
  </si>
  <si>
    <r>
      <t xml:space="preserve">DRE metered </t>
    </r>
    <r>
      <rPr>
        <vertAlign val="superscript"/>
        <sz val="10"/>
        <color rgb="FF000000"/>
        <rFont val="Arial"/>
        <family val="2"/>
      </rPr>
      <t>(6)</t>
    </r>
  </si>
  <si>
    <r>
      <rPr>
        <vertAlign val="superscript"/>
        <sz val="10"/>
        <color theme="1"/>
        <rFont val="Arial"/>
        <family val="2"/>
      </rPr>
      <t>(4)</t>
    </r>
    <r>
      <rPr>
        <sz val="10"/>
        <color theme="1"/>
        <rFont val="Arial"/>
        <family val="2"/>
      </rPr>
      <t xml:space="preserve"> The distributed renewable energy component must be sourced exclusively from renewable energy projects that are under 10 MW in capacity. This includes all types of solar installations, such as net metering, gross metering, virtual net metering, group net metering, behind-the-meter installations, and any other configurations approved by the Central Government.
Compliance with distributed renewable energy requirements will generally be measured in terms of energy (kilowatt-hour units).
If the designated consumer cannot provide generation data for distributed renewable energy installations, the reported capacity will be converted into energy generation using a multiplier of 3.5 units per kilowatt per day (kWh/kW/day).
Purchase or Sale of unmetered energy (DRE) is not the norm and is not encouraged, even under execptional circumstances. Accordingly, the provision for recording unmetered DRE is only made under the head of 'Own RE Generation' and not under the heads of 'RE Purchase' and 'RE Sales'.</t>
    </r>
  </si>
  <si>
    <t>L'</t>
  </si>
  <si>
    <r>
      <t xml:space="preserve">Distributed Renewable Energy (DRE)                                </t>
    </r>
    <r>
      <rPr>
        <sz val="10"/>
        <rFont val="Arial"/>
        <family val="2"/>
      </rPr>
      <t xml:space="preserve">DRE metered </t>
    </r>
    <r>
      <rPr>
        <vertAlign val="superscript"/>
        <sz val="10"/>
        <rFont val="Arial"/>
        <family val="2"/>
      </rPr>
      <t>(7)</t>
    </r>
  </si>
  <si>
    <r>
      <rPr>
        <vertAlign val="superscript"/>
        <sz val="10"/>
        <color theme="1"/>
        <rFont val="Arial"/>
        <family val="2"/>
      </rPr>
      <t>(7)</t>
    </r>
    <r>
      <rPr>
        <sz val="10"/>
        <color theme="1"/>
        <rFont val="Arial"/>
        <family val="2"/>
      </rPr>
      <t xml:space="preserve"> DRE purchased through bilateral PPAs may be entered here. Also, in case of DRE installations of Discom consumers connected  in 'Net Metering' or 'Gross Metering' configurations and its variants, add the following here: (i) Aggregation of all power generated from all grid connected DRE sources owned by Discom consumers who are not obligated under RCO, (ii) Aggregation of all power purchased (injected into grid) from all grid connected DRE sources owned by Discom consumers who are themselves obligated under RCO. In case of gross metering, entire DRE generation shall be deemed to be injected to Grid.</t>
    </r>
  </si>
  <si>
    <r>
      <t>ⴕ ⴕ ⴕ</t>
    </r>
    <r>
      <rPr>
        <sz val="10"/>
        <color theme="1"/>
        <rFont val="Arial"/>
        <family val="2"/>
      </rPr>
      <t xml:space="preserve"> RE Source wise details (Wind, Hydro, DRE and Others) may be filled by Distribution Licensees if available. In case source wise breakup of RE sales is not available, sales data may be entered under other RE.
</t>
    </r>
    <r>
      <rPr>
        <sz val="10"/>
        <color rgb="FF000000"/>
        <rFont val="Arial"/>
        <family val="2"/>
      </rPr>
      <t xml:space="preserve">
RE sold to Discom consumers against requisition by these consumers as per Green Energy Open Access Rules notified by MoP / SERCs from time to time, will also be recorded, along with a list of all such sales transactions in Annexure.</t>
    </r>
  </si>
  <si>
    <r>
      <t xml:space="preserve">Distributed Renewable Energy (DRE)                                    </t>
    </r>
    <r>
      <rPr>
        <sz val="10"/>
        <rFont val="Arial"/>
        <family val="2"/>
      </rPr>
      <t>DRE metered</t>
    </r>
  </si>
  <si>
    <t>RE Sale to Green Market (GTAM, GDAM)</t>
  </si>
  <si>
    <t>Green Power Market procurement (GTAM, GDAM)</t>
  </si>
  <si>
    <t>D'</t>
  </si>
  <si>
    <r>
      <t xml:space="preserve">Renewable Energy Certificates (RECs) </t>
    </r>
    <r>
      <rPr>
        <b/>
        <vertAlign val="superscript"/>
        <sz val="11"/>
        <color rgb="FF000000"/>
        <rFont val="Arial"/>
        <family val="2"/>
      </rPr>
      <t>!!</t>
    </r>
  </si>
  <si>
    <t>Y'=T+A'-I'+Q'</t>
  </si>
  <si>
    <r>
      <t xml:space="preserve">Renewable Energy Certificates (RECs) </t>
    </r>
    <r>
      <rPr>
        <b/>
        <vertAlign val="superscript"/>
        <sz val="11"/>
        <color rgb="FF000000"/>
        <rFont val="Arial"/>
        <family val="2"/>
      </rPr>
      <t>!!</t>
    </r>
    <r>
      <rPr>
        <b/>
        <sz val="11"/>
        <color rgb="FF000000"/>
        <rFont val="Arial"/>
        <family val="2"/>
      </rPr>
      <t xml:space="preserve"> </t>
    </r>
  </si>
  <si>
    <r>
      <t>Part C</t>
    </r>
    <r>
      <rPr>
        <b/>
        <vertAlign val="superscript"/>
        <sz val="14"/>
        <color rgb="FF000000"/>
        <rFont val="Arial"/>
        <family val="2"/>
      </rPr>
      <t>!</t>
    </r>
    <r>
      <rPr>
        <b/>
        <sz val="14"/>
        <color rgb="FF000000"/>
        <rFont val="Arial"/>
        <family val="2"/>
      </rPr>
      <t xml:space="preserve"> – Gross Non-fossil based Energy Consumption </t>
    </r>
  </si>
  <si>
    <t xml:space="preserve">Part D – RCO Compliance </t>
  </si>
  <si>
    <r>
      <t>!</t>
    </r>
    <r>
      <rPr>
        <b/>
        <sz val="9"/>
        <color rgb="FF000000"/>
        <rFont val="Arial"/>
        <family val="2"/>
      </rPr>
      <t xml:space="preserve"> </t>
    </r>
    <r>
      <rPr>
        <sz val="9"/>
        <color theme="1"/>
        <rFont val="Arial"/>
        <family val="2"/>
      </rPr>
      <t>Quarterly values are automatically be brought over from respective Form A as duly completed by the user.</t>
    </r>
  </si>
  <si>
    <r>
      <t>Part A</t>
    </r>
    <r>
      <rPr>
        <b/>
        <vertAlign val="superscript"/>
        <sz val="14"/>
        <color rgb="FF000000"/>
        <rFont val="Arial"/>
        <family val="2"/>
      </rPr>
      <t>!</t>
    </r>
    <r>
      <rPr>
        <b/>
        <sz val="14"/>
        <color rgb="FF000000"/>
        <rFont val="Arial"/>
        <family val="2"/>
      </rPr>
      <t xml:space="preserve"> – Gross Total Energy Consumption (Fossil based + Non-fossil based)</t>
    </r>
  </si>
  <si>
    <r>
      <t xml:space="preserve">Renewable Energy Certificates (RECs) - During Target Year </t>
    </r>
    <r>
      <rPr>
        <vertAlign val="superscript"/>
        <sz val="10"/>
        <rFont val="Arial"/>
        <family val="2"/>
      </rPr>
      <t>!</t>
    </r>
  </si>
  <si>
    <t>Compliance through REC for Quarter 1</t>
  </si>
  <si>
    <t>Compliance through REC for Quarter 2</t>
  </si>
  <si>
    <t>Compliance through REC for Quarter 3</t>
  </si>
  <si>
    <t>Compliance through REC for Quarter 4</t>
  </si>
  <si>
    <t>T1</t>
  </si>
  <si>
    <t>T2</t>
  </si>
  <si>
    <t>T3</t>
  </si>
  <si>
    <t>T4</t>
  </si>
  <si>
    <t>R=T1+T2+T3+T4</t>
  </si>
  <si>
    <t>Total Compliance through RECs</t>
  </si>
  <si>
    <t>N=T'+R</t>
  </si>
  <si>
    <t>L=E*K</t>
  </si>
  <si>
    <t>Q = M-L</t>
  </si>
  <si>
    <r>
      <t xml:space="preserve">Surplus / Deficit </t>
    </r>
    <r>
      <rPr>
        <vertAlign val="superscript"/>
        <sz val="10"/>
        <color rgb="FF000000"/>
        <rFont val="Arial"/>
        <family val="2"/>
      </rPr>
      <t>#</t>
    </r>
    <r>
      <rPr>
        <sz val="10"/>
        <color rgb="FF000000"/>
        <rFont val="Arial"/>
        <family val="2"/>
      </rPr>
      <t xml:space="preserve"> without REC</t>
    </r>
  </si>
  <si>
    <r>
      <t xml:space="preserve">Surplus / Deficit </t>
    </r>
    <r>
      <rPr>
        <vertAlign val="superscript"/>
        <sz val="10"/>
        <color rgb="FF000000"/>
        <rFont val="Arial"/>
        <family val="2"/>
      </rPr>
      <t>#</t>
    </r>
    <r>
      <rPr>
        <sz val="10"/>
        <color rgb="FF000000"/>
        <rFont val="Arial"/>
        <family val="2"/>
      </rPr>
      <t xml:space="preserve"> with REC</t>
    </r>
  </si>
  <si>
    <t>Y'</t>
  </si>
  <si>
    <t>B''=Y'/K</t>
  </si>
  <si>
    <t>C''=Y'-A''</t>
  </si>
  <si>
    <t>Quarterly Compliance (%) without REC</t>
  </si>
  <si>
    <t>Quarterly Compliance without REC</t>
  </si>
  <si>
    <t>Annual Compliance without REC</t>
  </si>
  <si>
    <t>P=J/E</t>
  </si>
  <si>
    <t xml:space="preserve">Quarterly Compliance without REC (%) </t>
  </si>
  <si>
    <t>Annual Compliance without REC (%)</t>
  </si>
  <si>
    <r>
      <t xml:space="preserve">Surplus / Deficit </t>
    </r>
    <r>
      <rPr>
        <vertAlign val="superscript"/>
        <sz val="10"/>
        <color rgb="FF000000"/>
        <rFont val="Arial"/>
        <family val="2"/>
      </rPr>
      <t xml:space="preserve"># </t>
    </r>
    <r>
      <rPr>
        <sz val="10"/>
        <color rgb="FF000000"/>
        <rFont val="Arial"/>
        <family val="2"/>
      </rPr>
      <t>without REC</t>
    </r>
  </si>
  <si>
    <t>E = A+B+C+D</t>
  </si>
  <si>
    <t>Net RE Drawn From Storage (Sub-Total)</t>
  </si>
  <si>
    <t>Total RE stored into Storage (ESS)</t>
  </si>
  <si>
    <t>Total Energy (Fossil + Nuclear) stored into Storage (ESS)</t>
  </si>
  <si>
    <t>Q'</t>
  </si>
  <si>
    <t>K=AT+CT-FT+IT+Q'</t>
  </si>
  <si>
    <t>Losses in Storage (ESS)</t>
  </si>
  <si>
    <r>
      <t>Q</t>
    </r>
    <r>
      <rPr>
        <vertAlign val="subscript"/>
        <sz val="10"/>
        <rFont val="Arial"/>
        <family val="2"/>
      </rPr>
      <t>L</t>
    </r>
  </si>
  <si>
    <r>
      <t>Q'=(R'-S')*(1-Q</t>
    </r>
    <r>
      <rPr>
        <b/>
        <vertAlign val="subscript"/>
        <sz val="10"/>
        <rFont val="Arial"/>
        <family val="2"/>
      </rPr>
      <t>L</t>
    </r>
    <r>
      <rPr>
        <b/>
        <sz val="10"/>
        <rFont val="Arial"/>
        <family val="2"/>
      </rPr>
      <t>)</t>
    </r>
  </si>
  <si>
    <r>
      <t>IT</t>
    </r>
    <r>
      <rPr>
        <vertAlign val="subscript"/>
        <sz val="10"/>
        <rFont val="Arial"/>
        <family val="2"/>
      </rPr>
      <t>L</t>
    </r>
  </si>
  <si>
    <r>
      <t>IT=(I-J)*(1-IT</t>
    </r>
    <r>
      <rPr>
        <b/>
        <vertAlign val="subscript"/>
        <sz val="10"/>
        <color theme="1"/>
        <rFont val="Arial"/>
        <family val="2"/>
      </rPr>
      <t>L</t>
    </r>
    <r>
      <rPr>
        <b/>
        <sz val="10"/>
        <color theme="1"/>
        <rFont val="Arial"/>
        <family val="2"/>
      </rPr>
      <t>)</t>
    </r>
  </si>
  <si>
    <t>*** All Energy Generation should be reported as Net Generation after deduction of auxilliary power consumption in the respective power plant. This includes Total Fossil based generation, generation from WHR, as well as Nuclear and RE generation. AEA / ACV Agency to review the auxilliary power consumption records and confirm prior to endorsing the Form A and Form B. Details of deduction of APC to be appended as supporting documents.</t>
  </si>
  <si>
    <r>
      <t xml:space="preserve">Net Fossil Energy Drawn From Storage ( Sub-Total) </t>
    </r>
    <r>
      <rPr>
        <b/>
        <vertAlign val="superscript"/>
        <sz val="12"/>
        <color rgb="FF000000"/>
        <rFont val="Arial"/>
        <family val="2"/>
      </rPr>
      <t>!!!</t>
    </r>
  </si>
  <si>
    <r>
      <t xml:space="preserve">Net RE Drawn From Storage (Sub-Total) </t>
    </r>
    <r>
      <rPr>
        <b/>
        <vertAlign val="superscript"/>
        <sz val="11"/>
        <color rgb="FF000000"/>
        <rFont val="Arial"/>
        <family val="2"/>
      </rPr>
      <t>!!!</t>
    </r>
  </si>
  <si>
    <r>
      <rPr>
        <b/>
        <vertAlign val="superscript"/>
        <sz val="10"/>
        <color theme="1"/>
        <rFont val="Arial"/>
        <family val="2"/>
      </rPr>
      <t>!!!</t>
    </r>
    <r>
      <rPr>
        <sz val="10"/>
        <color theme="1"/>
        <rFont val="Arial"/>
        <family val="2"/>
      </rPr>
      <t xml:space="preserve"> All power stored into Storage (ESS) shall be metered or other wise established (e.g. based on purchase records) separately for fossil based including nuclear power, and separately for RE power. The power drawn from ESS for the quarter shall also be distributed in the same ratio of (Fossil + Nuclear) to RE, as the power stored into ESS for the quarter. All necessary details to establish net power drawn from ESS for (Fossil + Nuclear) and RE shall then be entered separately into the respective fields provided.</t>
    </r>
  </si>
  <si>
    <t xml:space="preserve">RCO Compliance Data reporting by DISCOMs </t>
  </si>
  <si>
    <r>
      <t xml:space="preserve">This excel workbook contains the following worksheets:
</t>
    </r>
    <r>
      <rPr>
        <sz val="8"/>
        <color theme="1"/>
        <rFont val="Calibri"/>
        <family val="2"/>
      </rPr>
      <t xml:space="preserve">●  </t>
    </r>
    <r>
      <rPr>
        <sz val="11"/>
        <color theme="1"/>
        <rFont val="Calibri"/>
        <family val="2"/>
        <scheme val="minor"/>
      </rPr>
      <t xml:space="preserve">Form B (Worksheet name "Form_B_DISCOM") - The Annual Energy Consumption Details will appear in this worksheet
</t>
    </r>
    <r>
      <rPr>
        <sz val="8"/>
        <color theme="1"/>
        <rFont val="Calibri"/>
        <family val="2"/>
        <scheme val="minor"/>
      </rPr>
      <t xml:space="preserve">●  </t>
    </r>
    <r>
      <rPr>
        <sz val="11"/>
        <color theme="1"/>
        <rFont val="Calibri"/>
        <family val="2"/>
        <scheme val="minor"/>
      </rPr>
      <t xml:space="preserve">Form A (Four Worksheets named "Form_A_DISCOM_Q1" to "Form_A_DISCOM_Q4") - The Quarterly Energy Consumption Details are to be entered in this sheet
</t>
    </r>
    <r>
      <rPr>
        <sz val="8"/>
        <color theme="1"/>
        <rFont val="Calibri"/>
        <family val="2"/>
        <scheme val="minor"/>
      </rPr>
      <t xml:space="preserve">●  </t>
    </r>
    <r>
      <rPr>
        <sz val="11"/>
        <color theme="1"/>
        <rFont val="Calibri"/>
        <family val="2"/>
        <scheme val="minor"/>
      </rPr>
      <t>Annexure-1 (Worksheet name "Annexure-1") - This sheet is to be used only in case of co-firing of renewable fuels in CPPs / TPPs. The sheet estimates the RE generated from such combustion of renewable fuels.</t>
    </r>
  </si>
  <si>
    <t>In case of co-firing of Renewable Fuels in CPPs / TPPs, the quarter wise details are to be filled in the Worksheet named "Annexure-1". Calculations will be done in the worksheet and results will be populated in Form A for the respective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</si>
</sst>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
    <numFmt numFmtId="165" formatCode="0.000"/>
    <numFmt numFmtId="166" formatCode="0.000%"/>
  </numFmts>
  <fonts count="53">
    <font>
      <sz val="11"/>
      <color theme="1"/>
      <name val="Calibri"/>
      <family val="2"/>
      <scheme val="minor"/>
    </font>
    <font>
      <sz val="11"/>
      <color theme="1"/>
      <name val="Calibri"/>
      <family val="2"/>
      <scheme val="minor"/>
    </font>
    <font>
      <sz val="10"/>
      <color rgb="FF000000"/>
      <name val="Times New Roman"/>
      <family val="1"/>
    </font>
    <font>
      <sz val="9"/>
      <color theme="1"/>
      <name val="Calibri"/>
      <family val="2"/>
      <scheme val="minor"/>
    </font>
    <font>
      <b/>
      <sz val="11"/>
      <color theme="1"/>
      <name val="Arial"/>
      <family val="2"/>
    </font>
    <font>
      <b/>
      <sz val="10"/>
      <name val="Arial"/>
      <family val="2"/>
    </font>
    <font>
      <sz val="10"/>
      <name val="Arial"/>
      <family val="2"/>
    </font>
    <font>
      <sz val="10"/>
      <color rgb="FF000000"/>
      <name val="Arial"/>
      <family val="2"/>
    </font>
    <font>
      <b/>
      <sz val="10"/>
      <color rgb="FF000000"/>
      <name val="Arial"/>
      <family val="2"/>
    </font>
    <font>
      <b/>
      <sz val="12"/>
      <name val="Arial"/>
      <family val="2"/>
    </font>
    <font>
      <b/>
      <sz val="12"/>
      <color rgb="FF000000"/>
      <name val="Arial"/>
      <family val="2"/>
    </font>
    <font>
      <sz val="10"/>
      <color rgb="FF000000"/>
      <name val="Times New Roman"/>
      <family val="1"/>
    </font>
    <font>
      <b/>
      <sz val="12"/>
      <color theme="1"/>
      <name val="Arial"/>
      <family val="2"/>
    </font>
    <font>
      <b/>
      <sz val="14"/>
      <color theme="1"/>
      <name val="Arial"/>
      <family val="2"/>
    </font>
    <font>
      <b/>
      <sz val="14"/>
      <color rgb="FF000000"/>
      <name val="Arial"/>
      <family val="2"/>
    </font>
    <font>
      <sz val="11"/>
      <color theme="1"/>
      <name val="Arial"/>
      <family val="2"/>
    </font>
    <font>
      <sz val="11"/>
      <color rgb="FF000000"/>
      <name val="Arial"/>
      <family val="2"/>
    </font>
    <font>
      <b/>
      <sz val="11"/>
      <color rgb="FF000000"/>
      <name val="Arial"/>
      <family val="2"/>
    </font>
    <font>
      <b/>
      <sz val="10"/>
      <color theme="1"/>
      <name val="Arial"/>
      <family val="2"/>
    </font>
    <font>
      <sz val="10"/>
      <color theme="1"/>
      <name val="Arial"/>
      <family val="2"/>
    </font>
    <font>
      <b/>
      <sz val="22"/>
      <color theme="0"/>
      <name val="Arial"/>
      <family val="2"/>
    </font>
    <font>
      <b/>
      <vertAlign val="superscript"/>
      <sz val="10"/>
      <color rgb="FF000000"/>
      <name val="Arial"/>
      <family val="2"/>
    </font>
    <font>
      <b/>
      <sz val="14"/>
      <name val="Arial"/>
      <family val="2"/>
    </font>
    <font>
      <vertAlign val="superscript"/>
      <sz val="10"/>
      <color theme="1"/>
      <name val="Arial"/>
      <family val="2"/>
    </font>
    <font>
      <b/>
      <vertAlign val="superscript"/>
      <sz val="14"/>
      <color rgb="FF000000"/>
      <name val="Arial"/>
      <family val="2"/>
    </font>
    <font>
      <b/>
      <sz val="11"/>
      <color theme="1"/>
      <name val="Calibri"/>
      <family val="2"/>
      <scheme val="minor"/>
    </font>
    <font>
      <sz val="9"/>
      <color theme="1"/>
      <name val="Arial"/>
      <family val="2"/>
    </font>
    <font>
      <b/>
      <sz val="14"/>
      <color theme="1"/>
      <name val="Calibri"/>
      <family val="2"/>
      <scheme val="minor"/>
    </font>
    <font>
      <b/>
      <sz val="11"/>
      <name val="Calibri"/>
      <family val="2"/>
      <scheme val="minor"/>
    </font>
    <font>
      <b/>
      <vertAlign val="superscript"/>
      <sz val="11"/>
      <color rgb="FF000000"/>
      <name val="Arial"/>
      <family val="2"/>
    </font>
    <font>
      <vertAlign val="superscript"/>
      <sz val="10"/>
      <color rgb="FF000000"/>
      <name val="Arial"/>
      <family val="2"/>
    </font>
    <font>
      <b/>
      <vertAlign val="superscript"/>
      <sz val="9"/>
      <color rgb="FF000000"/>
      <name val="Arial"/>
      <family val="2"/>
    </font>
    <font>
      <b/>
      <sz val="9"/>
      <color rgb="FF000000"/>
      <name val="Arial"/>
      <family val="2"/>
    </font>
    <font>
      <i/>
      <sz val="11"/>
      <color theme="1"/>
      <name val="Arial"/>
      <family val="2"/>
    </font>
    <font>
      <sz val="10"/>
      <color rgb="FF242424"/>
      <name val="Arial Unicode MS"/>
    </font>
    <font>
      <sz val="8"/>
      <color theme="1"/>
      <name val="Calibri"/>
      <family val="2"/>
    </font>
    <font>
      <sz val="8"/>
      <color theme="1"/>
      <name val="Calibri"/>
      <family val="2"/>
      <scheme val="minor"/>
    </font>
    <font>
      <b/>
      <vertAlign val="subscript"/>
      <sz val="11"/>
      <color theme="1"/>
      <name val="Arial"/>
      <family val="2"/>
    </font>
    <font>
      <vertAlign val="subscript"/>
      <sz val="11"/>
      <color theme="1"/>
      <name val="Arial"/>
      <family val="2"/>
    </font>
    <font>
      <b/>
      <sz val="12"/>
      <color theme="0"/>
      <name val="Arial"/>
      <family val="2"/>
    </font>
    <font>
      <vertAlign val="superscript"/>
      <sz val="10"/>
      <name val="Arial"/>
      <family val="2"/>
    </font>
    <font>
      <vertAlign val="subscript"/>
      <sz val="10"/>
      <name val="Arial"/>
      <family val="2"/>
    </font>
    <font>
      <b/>
      <vertAlign val="subscript"/>
      <sz val="12"/>
      <name val="Arial"/>
      <family val="2"/>
    </font>
    <font>
      <sz val="9"/>
      <color indexed="81"/>
      <name val="Tahoma"/>
      <family val="2"/>
    </font>
    <font>
      <b/>
      <sz val="9"/>
      <color indexed="81"/>
      <name val="Tahoma"/>
      <family val="2"/>
    </font>
    <font>
      <vertAlign val="superscript"/>
      <sz val="11"/>
      <color theme="1"/>
      <name val="Calibri"/>
      <family val="2"/>
      <scheme val="minor"/>
    </font>
    <font>
      <b/>
      <vertAlign val="superscript"/>
      <sz val="10"/>
      <name val="Arial"/>
      <family val="2"/>
    </font>
    <font>
      <vertAlign val="subscript"/>
      <sz val="10"/>
      <color theme="1"/>
      <name val="Arial"/>
      <family val="2"/>
    </font>
    <font>
      <sz val="8"/>
      <name val="Calibri"/>
      <family val="2"/>
      <scheme val="minor"/>
    </font>
    <font>
      <b/>
      <vertAlign val="subscript"/>
      <sz val="10"/>
      <name val="Arial"/>
      <family val="2"/>
    </font>
    <font>
      <b/>
      <vertAlign val="subscript"/>
      <sz val="10"/>
      <color theme="1"/>
      <name val="Arial"/>
      <family val="2"/>
    </font>
    <font>
      <b/>
      <vertAlign val="superscript"/>
      <sz val="12"/>
      <color rgb="FF000000"/>
      <name val="Arial"/>
      <family val="2"/>
    </font>
    <font>
      <b/>
      <vertAlign val="superscript"/>
      <sz val="10"/>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7030A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164" fontId="3" fillId="0" borderId="0"/>
    <xf numFmtId="0" fontId="11" fillId="0" borderId="0"/>
    <xf numFmtId="9" fontId="2" fillId="0" borderId="0" applyFont="0" applyFill="0" applyBorder="0" applyAlignment="0" applyProtection="0"/>
  </cellStyleXfs>
  <cellXfs count="288">
    <xf numFmtId="0" fontId="0" fillId="0" borderId="0" xfId="0"/>
    <xf numFmtId="0" fontId="15" fillId="0" borderId="0" xfId="0" applyFont="1" applyAlignment="1">
      <alignment horizontal="center" vertical="center"/>
    </xf>
    <xf numFmtId="0" fontId="15" fillId="0" borderId="0" xfId="0" applyFont="1" applyAlignment="1">
      <alignment vertical="center"/>
    </xf>
    <xf numFmtId="0" fontId="10" fillId="4" borderId="5" xfId="2" applyFont="1" applyFill="1" applyBorder="1" applyAlignment="1">
      <alignment vertical="center"/>
    </xf>
    <xf numFmtId="0" fontId="6" fillId="9" borderId="5" xfId="0" applyFont="1" applyFill="1" applyBorder="1" applyAlignment="1">
      <alignment horizontal="right" vertical="center" wrapText="1"/>
    </xf>
    <xf numFmtId="0" fontId="19" fillId="9" borderId="1" xfId="0" applyFont="1" applyFill="1" applyBorder="1" applyAlignment="1">
      <alignment horizontal="center" vertical="center"/>
    </xf>
    <xf numFmtId="0" fontId="7" fillId="9" borderId="1" xfId="2" applyFont="1" applyFill="1" applyBorder="1" applyAlignment="1">
      <alignment horizontal="center" vertical="center"/>
    </xf>
    <xf numFmtId="0" fontId="19" fillId="9" borderId="1" xfId="0" applyFont="1" applyFill="1" applyBorder="1" applyAlignment="1">
      <alignment horizontal="center" vertical="center" wrapText="1"/>
    </xf>
    <xf numFmtId="0" fontId="15" fillId="0" borderId="0" xfId="0" applyFont="1" applyAlignment="1">
      <alignment horizontal="left" vertical="center" wrapText="1"/>
    </xf>
    <xf numFmtId="0" fontId="12" fillId="9" borderId="1" xfId="0" applyFont="1" applyFill="1" applyBorder="1" applyAlignment="1">
      <alignment horizontal="center" vertical="center"/>
    </xf>
    <xf numFmtId="0" fontId="6" fillId="9" borderId="5" xfId="0" applyFont="1" applyFill="1" applyBorder="1" applyAlignment="1">
      <alignment horizontal="left" vertical="center" wrapText="1"/>
    </xf>
    <xf numFmtId="0" fontId="6" fillId="9" borderId="1" xfId="0" applyFont="1" applyFill="1" applyBorder="1" applyAlignment="1">
      <alignment horizontal="center" vertical="center" wrapText="1"/>
    </xf>
    <xf numFmtId="10" fontId="19" fillId="11" borderId="6" xfId="1" applyNumberFormat="1" applyFont="1" applyFill="1" applyBorder="1" applyAlignment="1" applyProtection="1">
      <alignment horizontal="right" vertical="center"/>
    </xf>
    <xf numFmtId="0" fontId="14" fillId="9" borderId="1" xfId="2" applyFont="1" applyFill="1" applyBorder="1" applyAlignment="1">
      <alignment horizontal="left" vertical="center"/>
    </xf>
    <xf numFmtId="0" fontId="14" fillId="9" borderId="6" xfId="2" applyFont="1" applyFill="1" applyBorder="1" applyAlignment="1">
      <alignment horizontal="center" vertical="center"/>
    </xf>
    <xf numFmtId="10" fontId="19" fillId="11" borderId="1" xfId="1" applyNumberFormat="1" applyFont="1" applyFill="1" applyBorder="1" applyAlignment="1" applyProtection="1">
      <alignment horizontal="right" vertical="center"/>
    </xf>
    <xf numFmtId="0" fontId="18" fillId="0" borderId="1" xfId="0" applyFont="1" applyBorder="1" applyAlignment="1">
      <alignment horizontal="left" vertical="center"/>
    </xf>
    <xf numFmtId="0" fontId="26" fillId="0" borderId="1" xfId="0" applyFont="1" applyBorder="1" applyAlignment="1">
      <alignment horizontal="justify" vertical="center"/>
    </xf>
    <xf numFmtId="0" fontId="0" fillId="0" borderId="1" xfId="0" applyBorder="1"/>
    <xf numFmtId="0" fontId="0" fillId="0" borderId="1" xfId="0" applyBorder="1" applyAlignment="1">
      <alignment horizontal="left" vertical="center"/>
    </xf>
    <xf numFmtId="0" fontId="27" fillId="0" borderId="1" xfId="0" applyFont="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7" fillId="9" borderId="1" xfId="0" applyFont="1" applyFill="1" applyBorder="1" applyAlignment="1">
      <alignment horizontal="left" vertical="center" wrapText="1"/>
    </xf>
    <xf numFmtId="0" fontId="25" fillId="11" borderId="10" xfId="0" applyFont="1" applyFill="1" applyBorder="1" applyAlignment="1">
      <alignment vertical="center" wrapText="1"/>
    </xf>
    <xf numFmtId="0" fontId="25" fillId="3" borderId="11" xfId="0" applyFont="1" applyFill="1" applyBorder="1" applyAlignment="1">
      <alignment vertical="center" wrapText="1"/>
    </xf>
    <xf numFmtId="0" fontId="25" fillId="5" borderId="1" xfId="0" applyFont="1" applyFill="1" applyBorder="1" applyAlignment="1">
      <alignment vertical="center" wrapText="1"/>
    </xf>
    <xf numFmtId="0" fontId="25" fillId="12" borderId="1" xfId="0" applyFont="1" applyFill="1" applyBorder="1" applyAlignment="1">
      <alignment horizontal="center" vertical="center"/>
    </xf>
    <xf numFmtId="49" fontId="28" fillId="3" borderId="1" xfId="0" applyNumberFormat="1" applyFont="1" applyFill="1" applyBorder="1" applyAlignment="1">
      <alignment horizontal="center"/>
    </xf>
    <xf numFmtId="0" fontId="0" fillId="0" borderId="2" xfId="0" applyBorder="1"/>
    <xf numFmtId="0" fontId="7" fillId="9" borderId="2" xfId="0" applyFont="1"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25" fillId="11" borderId="1" xfId="0" applyFont="1" applyFill="1" applyBorder="1" applyAlignment="1">
      <alignment vertical="center" wrapText="1"/>
    </xf>
    <xf numFmtId="0" fontId="12" fillId="0" borderId="0" xfId="0" applyFont="1" applyAlignment="1">
      <alignment horizontal="center" vertical="center" wrapText="1"/>
    </xf>
    <xf numFmtId="0" fontId="25" fillId="2" borderId="0" xfId="0" applyFont="1" applyFill="1" applyAlignment="1">
      <alignment vertical="center" wrapText="1"/>
    </xf>
    <xf numFmtId="0" fontId="0" fillId="2" borderId="0" xfId="0" applyFill="1" applyAlignment="1">
      <alignment vertical="center"/>
    </xf>
    <xf numFmtId="0" fontId="25" fillId="0" borderId="0" xfId="0" applyFont="1"/>
    <xf numFmtId="0" fontId="25" fillId="0" borderId="1" xfId="0" applyFont="1" applyBorder="1"/>
    <xf numFmtId="0" fontId="0" fillId="0" borderId="0" xfId="0" applyAlignment="1">
      <alignment horizontal="center"/>
    </xf>
    <xf numFmtId="0" fontId="25" fillId="0" borderId="1" xfId="0" applyFont="1" applyBorder="1" applyAlignment="1">
      <alignment horizontal="center"/>
    </xf>
    <xf numFmtId="0" fontId="0" fillId="0" borderId="1" xfId="0" applyBorder="1" applyAlignment="1">
      <alignment horizontal="center"/>
    </xf>
    <xf numFmtId="10" fontId="0" fillId="0" borderId="1" xfId="0" applyNumberFormat="1" applyBorder="1" applyAlignment="1">
      <alignment horizontal="center"/>
    </xf>
    <xf numFmtId="0" fontId="8" fillId="9" borderId="1" xfId="2" applyFont="1" applyFill="1" applyBorder="1" applyAlignment="1">
      <alignment horizontal="center" vertical="center"/>
    </xf>
    <xf numFmtId="0" fontId="18"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4" fillId="9" borderId="1" xfId="2" applyFont="1"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18" fillId="0" borderId="0" xfId="0" applyFont="1" applyAlignment="1">
      <alignment vertical="center"/>
    </xf>
    <xf numFmtId="0" fontId="33" fillId="0" borderId="0" xfId="0" applyFont="1" applyAlignment="1">
      <alignment horizontal="left" vertical="center"/>
    </xf>
    <xf numFmtId="0" fontId="15" fillId="0" borderId="0" xfId="0" applyFont="1" applyAlignment="1">
      <alignment vertical="center" wrapText="1"/>
    </xf>
    <xf numFmtId="164" fontId="22" fillId="12" borderId="5" xfId="3" applyFont="1" applyFill="1" applyBorder="1" applyAlignment="1">
      <alignment horizontal="center" vertical="center" wrapText="1"/>
    </xf>
    <xf numFmtId="164" fontId="13" fillId="12" borderId="1" xfId="3" applyFont="1" applyFill="1" applyBorder="1" applyAlignment="1">
      <alignment horizontal="center" vertical="center" wrapText="1"/>
    </xf>
    <xf numFmtId="0" fontId="14" fillId="12" borderId="1" xfId="2" applyFont="1" applyFill="1" applyBorder="1" applyAlignment="1">
      <alignment horizontal="center" vertical="center"/>
    </xf>
    <xf numFmtId="0" fontId="14" fillId="12" borderId="6" xfId="2" applyFont="1" applyFill="1" applyBorder="1" applyAlignment="1">
      <alignment horizontal="center" vertical="center"/>
    </xf>
    <xf numFmtId="0" fontId="4" fillId="12" borderId="5" xfId="0" applyFont="1" applyFill="1" applyBorder="1" applyAlignment="1">
      <alignment vertical="center" wrapText="1"/>
    </xf>
    <xf numFmtId="0" fontId="4"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15" fillId="12" borderId="5" xfId="0" applyFont="1" applyFill="1" applyBorder="1" applyAlignment="1">
      <alignment horizontal="left" vertical="center" wrapText="1"/>
    </xf>
    <xf numFmtId="0" fontId="15" fillId="12" borderId="1" xfId="0" applyFont="1" applyFill="1" applyBorder="1" applyAlignment="1">
      <alignment horizontal="center" vertical="center"/>
    </xf>
    <xf numFmtId="0" fontId="15" fillId="0" borderId="1" xfId="0" applyFont="1" applyBorder="1" applyAlignment="1" applyProtection="1">
      <alignment horizontal="center" vertical="center"/>
      <protection locked="0"/>
    </xf>
    <xf numFmtId="0" fontId="15" fillId="12" borderId="5" xfId="0" applyFont="1" applyFill="1" applyBorder="1" applyAlignment="1">
      <alignment vertical="center" wrapText="1"/>
    </xf>
    <xf numFmtId="0" fontId="15" fillId="12" borderId="7" xfId="0" applyFont="1" applyFill="1" applyBorder="1" applyAlignment="1">
      <alignment vertical="center" wrapText="1"/>
    </xf>
    <xf numFmtId="0" fontId="15" fillId="1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4" fillId="12" borderId="5" xfId="0" applyFont="1" applyFill="1" applyBorder="1" applyAlignment="1">
      <alignment wrapText="1"/>
    </xf>
    <xf numFmtId="0" fontId="15" fillId="12" borderId="5" xfId="0" applyFont="1" applyFill="1" applyBorder="1" applyAlignment="1">
      <alignment wrapText="1"/>
    </xf>
    <xf numFmtId="0" fontId="15" fillId="12" borderId="7" xfId="0" applyFont="1" applyFill="1" applyBorder="1" applyAlignment="1">
      <alignment wrapText="1"/>
    </xf>
    <xf numFmtId="2" fontId="4" fillId="0" borderId="0" xfId="0" applyNumberFormat="1" applyFont="1" applyAlignment="1">
      <alignment vertical="center"/>
    </xf>
    <xf numFmtId="0" fontId="4" fillId="12" borderId="8" xfId="0" applyFont="1" applyFill="1" applyBorder="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xf>
    <xf numFmtId="0" fontId="15" fillId="3" borderId="0" xfId="0" applyFont="1" applyFill="1" applyAlignment="1">
      <alignment horizontal="center" vertical="center"/>
    </xf>
    <xf numFmtId="164" fontId="22" fillId="9" borderId="5" xfId="3" applyFont="1" applyFill="1" applyBorder="1" applyAlignment="1">
      <alignment horizontal="center" vertical="center" wrapText="1"/>
    </xf>
    <xf numFmtId="164" fontId="13" fillId="9" borderId="1" xfId="3" applyFont="1" applyFill="1" applyBorder="1" applyAlignment="1">
      <alignment horizontal="center" vertical="center" wrapText="1"/>
    </xf>
    <xf numFmtId="0" fontId="14" fillId="9" borderId="1" xfId="2" applyFont="1" applyFill="1" applyBorder="1" applyAlignment="1">
      <alignment horizontal="center" vertical="center"/>
    </xf>
    <xf numFmtId="0" fontId="10" fillId="4" borderId="5" xfId="2" applyFont="1" applyFill="1" applyBorder="1" applyAlignment="1">
      <alignment vertical="center" wrapText="1"/>
    </xf>
    <xf numFmtId="164" fontId="13" fillId="13" borderId="5" xfId="3" applyFont="1" applyFill="1" applyBorder="1" applyAlignment="1">
      <alignment horizontal="center" vertical="center" wrapText="1"/>
    </xf>
    <xf numFmtId="164" fontId="13" fillId="13" borderId="1" xfId="3" applyFont="1" applyFill="1" applyBorder="1" applyAlignment="1">
      <alignment horizontal="center" vertical="center" wrapText="1"/>
    </xf>
    <xf numFmtId="0" fontId="14" fillId="13" borderId="1" xfId="2" applyFont="1" applyFill="1" applyBorder="1" applyAlignment="1">
      <alignment horizontal="center" vertical="center"/>
    </xf>
    <xf numFmtId="0" fontId="14" fillId="13" borderId="1" xfId="2" applyFont="1" applyFill="1" applyBorder="1" applyAlignment="1">
      <alignment horizontal="left" vertical="center"/>
    </xf>
    <xf numFmtId="0" fontId="14" fillId="13" borderId="1" xfId="2" applyFont="1" applyFill="1" applyBorder="1" applyAlignment="1">
      <alignment vertical="center"/>
    </xf>
    <xf numFmtId="0" fontId="14" fillId="13" borderId="6" xfId="2" applyFont="1" applyFill="1" applyBorder="1" applyAlignment="1">
      <alignment horizontal="center" vertical="center"/>
    </xf>
    <xf numFmtId="0" fontId="17" fillId="8" borderId="5" xfId="2" applyFont="1" applyFill="1" applyBorder="1" applyAlignment="1">
      <alignment vertical="center"/>
    </xf>
    <xf numFmtId="0" fontId="9" fillId="9"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7" fillId="9" borderId="5" xfId="2" applyFont="1" applyFill="1" applyBorder="1" applyAlignment="1">
      <alignment horizontal="right" vertical="center" wrapText="1"/>
    </xf>
    <xf numFmtId="164" fontId="12" fillId="9" borderId="1" xfId="3" applyFont="1" applyFill="1" applyBorder="1" applyAlignment="1">
      <alignment horizontal="center" vertical="center" wrapText="1"/>
    </xf>
    <xf numFmtId="0" fontId="10" fillId="9" borderId="1" xfId="2" applyFont="1" applyFill="1" applyBorder="1" applyAlignment="1">
      <alignment horizontal="center" vertical="center"/>
    </xf>
    <xf numFmtId="164" fontId="19" fillId="9" borderId="1" xfId="3" applyFont="1" applyFill="1" applyBorder="1" applyAlignment="1">
      <alignment horizontal="center" vertical="center" wrapText="1"/>
    </xf>
    <xf numFmtId="0" fontId="7" fillId="9" borderId="5" xfId="2" applyFont="1" applyFill="1" applyBorder="1" applyAlignment="1">
      <alignment horizontal="left" vertical="center"/>
    </xf>
    <xf numFmtId="0" fontId="10" fillId="5" borderId="5" xfId="2" applyFont="1" applyFill="1" applyBorder="1" applyAlignment="1">
      <alignment vertical="center" wrapText="1"/>
    </xf>
    <xf numFmtId="0" fontId="14" fillId="9" borderId="5" xfId="2" applyFont="1" applyFill="1" applyBorder="1" applyAlignment="1">
      <alignment horizontal="center" vertical="center"/>
    </xf>
    <xf numFmtId="0" fontId="7" fillId="9" borderId="5" xfId="2" applyFont="1" applyFill="1" applyBorder="1" applyAlignment="1">
      <alignment horizontal="left" vertical="center" wrapText="1"/>
    </xf>
    <xf numFmtId="49" fontId="7" fillId="9" borderId="1" xfId="2" applyNumberFormat="1" applyFont="1" applyFill="1" applyBorder="1" applyAlignment="1">
      <alignment horizontal="center" vertical="center"/>
    </xf>
    <xf numFmtId="10" fontId="25" fillId="11" borderId="1" xfId="0" applyNumberFormat="1" applyFont="1" applyFill="1" applyBorder="1" applyAlignment="1">
      <alignment horizontal="right" vertical="center"/>
    </xf>
    <xf numFmtId="10" fontId="25" fillId="11" borderId="6" xfId="0" applyNumberFormat="1" applyFont="1" applyFill="1" applyBorder="1" applyAlignment="1">
      <alignment horizontal="right" vertical="center"/>
    </xf>
    <xf numFmtId="0" fontId="7" fillId="10" borderId="7" xfId="2" applyFont="1" applyFill="1" applyBorder="1" applyAlignment="1">
      <alignment horizontal="left" vertical="center"/>
    </xf>
    <xf numFmtId="0" fontId="7" fillId="9" borderId="8" xfId="2" applyFont="1" applyFill="1" applyBorder="1" applyAlignment="1">
      <alignment horizontal="center" vertical="center"/>
    </xf>
    <xf numFmtId="0" fontId="15" fillId="3" borderId="0" xfId="0" applyFont="1" applyFill="1" applyAlignment="1">
      <alignment horizontal="left" vertical="center" wrapText="1"/>
    </xf>
    <xf numFmtId="0" fontId="12" fillId="0" borderId="1" xfId="0" applyFont="1" applyBorder="1" applyAlignment="1">
      <alignment horizontal="center" vertical="center" wrapText="1"/>
    </xf>
    <xf numFmtId="10" fontId="8" fillId="11" borderId="1" xfId="0" applyNumberFormat="1" applyFont="1" applyFill="1" applyBorder="1" applyAlignment="1">
      <alignment horizontal="right" vertical="center"/>
    </xf>
    <xf numFmtId="0" fontId="7" fillId="12" borderId="1" xfId="0" applyFont="1" applyFill="1" applyBorder="1" applyAlignment="1">
      <alignment horizontal="center" vertical="center" wrapText="1"/>
    </xf>
    <xf numFmtId="165" fontId="10" fillId="11" borderId="1" xfId="2" applyNumberFormat="1" applyFont="1" applyFill="1" applyBorder="1" applyAlignment="1">
      <alignment vertical="center"/>
    </xf>
    <xf numFmtId="165" fontId="10" fillId="11" borderId="6" xfId="2" applyNumberFormat="1" applyFont="1" applyFill="1" applyBorder="1" applyAlignment="1">
      <alignment vertical="center"/>
    </xf>
    <xf numFmtId="165" fontId="19" fillId="9" borderId="1" xfId="0" applyNumberFormat="1" applyFont="1" applyFill="1" applyBorder="1" applyAlignment="1">
      <alignment vertical="center"/>
    </xf>
    <xf numFmtId="165" fontId="19" fillId="9" borderId="1" xfId="0" applyNumberFormat="1" applyFont="1" applyFill="1" applyBorder="1" applyAlignment="1">
      <alignment vertical="center" wrapText="1"/>
    </xf>
    <xf numFmtId="165" fontId="19" fillId="11" borderId="6" xfId="0" applyNumberFormat="1" applyFont="1" applyFill="1" applyBorder="1" applyAlignment="1">
      <alignment vertical="center"/>
    </xf>
    <xf numFmtId="165" fontId="7" fillId="9" borderId="1" xfId="0" applyNumberFormat="1" applyFont="1" applyFill="1" applyBorder="1" applyAlignment="1">
      <alignment vertical="center" wrapText="1"/>
    </xf>
    <xf numFmtId="165" fontId="19" fillId="11" borderId="1" xfId="0" applyNumberFormat="1" applyFont="1" applyFill="1" applyBorder="1" applyAlignment="1">
      <alignment vertical="center"/>
    </xf>
    <xf numFmtId="165" fontId="19" fillId="9" borderId="6" xfId="0" applyNumberFormat="1" applyFont="1" applyFill="1" applyBorder="1" applyAlignment="1">
      <alignment vertical="center"/>
    </xf>
    <xf numFmtId="165" fontId="12" fillId="11" borderId="1" xfId="0" applyNumberFormat="1" applyFont="1" applyFill="1" applyBorder="1" applyAlignment="1">
      <alignment vertical="center"/>
    </xf>
    <xf numFmtId="165" fontId="12" fillId="11" borderId="6" xfId="0" applyNumberFormat="1" applyFont="1" applyFill="1" applyBorder="1" applyAlignment="1">
      <alignment vertical="center"/>
    </xf>
    <xf numFmtId="165" fontId="8" fillId="11" borderId="6" xfId="2" applyNumberFormat="1" applyFont="1" applyFill="1" applyBorder="1" applyAlignment="1">
      <alignment vertical="center"/>
    </xf>
    <xf numFmtId="165" fontId="18" fillId="11" borderId="6" xfId="0" applyNumberFormat="1" applyFont="1" applyFill="1" applyBorder="1" applyAlignment="1">
      <alignment vertical="center"/>
    </xf>
    <xf numFmtId="165" fontId="7" fillId="11" borderId="1" xfId="2" applyNumberFormat="1" applyFont="1" applyFill="1" applyBorder="1" applyAlignment="1">
      <alignment horizontal="right" vertical="center"/>
    </xf>
    <xf numFmtId="165" fontId="7" fillId="11" borderId="6" xfId="2" applyNumberFormat="1" applyFont="1" applyFill="1" applyBorder="1" applyAlignment="1">
      <alignment horizontal="right" vertical="center"/>
    </xf>
    <xf numFmtId="165" fontId="7" fillId="11" borderId="8" xfId="2" applyNumberFormat="1" applyFont="1" applyFill="1" applyBorder="1" applyAlignment="1">
      <alignment horizontal="right" vertical="center"/>
    </xf>
    <xf numFmtId="165" fontId="7" fillId="11" borderId="9" xfId="2" applyNumberFormat="1" applyFont="1" applyFill="1" applyBorder="1" applyAlignment="1">
      <alignment horizontal="right" vertical="center"/>
    </xf>
    <xf numFmtId="0" fontId="16" fillId="0" borderId="0" xfId="2" applyFont="1" applyAlignment="1">
      <alignment horizontal="center" vertical="center"/>
    </xf>
    <xf numFmtId="0" fontId="17" fillId="0" borderId="0" xfId="2" applyFont="1" applyAlignment="1">
      <alignment horizontal="center" vertical="center"/>
    </xf>
    <xf numFmtId="165" fontId="4" fillId="11" borderId="1" xfId="0" applyNumberFormat="1" applyFont="1" applyFill="1" applyBorder="1" applyAlignment="1">
      <alignment horizontal="center" vertical="center"/>
    </xf>
    <xf numFmtId="165" fontId="4" fillId="11" borderId="6" xfId="0" applyNumberFormat="1" applyFont="1" applyFill="1" applyBorder="1" applyAlignment="1">
      <alignment vertical="center"/>
    </xf>
    <xf numFmtId="165" fontId="15" fillId="0" borderId="1" xfId="0" applyNumberFormat="1" applyFont="1" applyBorder="1" applyAlignment="1" applyProtection="1">
      <alignment horizontal="center" vertical="center"/>
      <protection locked="0"/>
    </xf>
    <xf numFmtId="165" fontId="4" fillId="12" borderId="6" xfId="0" applyNumberFormat="1" applyFont="1" applyFill="1" applyBorder="1" applyAlignment="1">
      <alignment vertical="center"/>
    </xf>
    <xf numFmtId="165" fontId="4" fillId="12" borderId="9" xfId="0" applyNumberFormat="1" applyFont="1" applyFill="1" applyBorder="1" applyAlignment="1">
      <alignment vertical="center"/>
    </xf>
    <xf numFmtId="165" fontId="15" fillId="11" borderId="1" xfId="0" applyNumberFormat="1" applyFont="1" applyFill="1" applyBorder="1" applyAlignment="1">
      <alignment horizontal="center" vertical="center"/>
    </xf>
    <xf numFmtId="165" fontId="15" fillId="0" borderId="8" xfId="0" applyNumberFormat="1" applyFont="1" applyBorder="1" applyAlignment="1" applyProtection="1">
      <alignment horizontal="center" vertical="center"/>
      <protection locked="0"/>
    </xf>
    <xf numFmtId="165" fontId="4" fillId="11" borderId="9" xfId="0" applyNumberFormat="1" applyFont="1" applyFill="1" applyBorder="1" applyAlignment="1">
      <alignment vertical="center"/>
    </xf>
    <xf numFmtId="165" fontId="7" fillId="11" borderId="1" xfId="0" applyNumberFormat="1" applyFont="1" applyFill="1" applyBorder="1" applyAlignment="1">
      <alignment horizontal="right" vertical="center"/>
    </xf>
    <xf numFmtId="165" fontId="7" fillId="11" borderId="1" xfId="0" applyNumberFormat="1" applyFont="1" applyFill="1" applyBorder="1" applyAlignment="1">
      <alignment horizontal="right" vertical="center" wrapText="1"/>
    </xf>
    <xf numFmtId="1" fontId="15" fillId="0" borderId="1" xfId="0" applyNumberFormat="1" applyFont="1" applyBorder="1" applyAlignment="1" applyProtection="1">
      <alignment horizontal="center" vertical="center"/>
      <protection locked="0"/>
    </xf>
    <xf numFmtId="0" fontId="25" fillId="0" borderId="1" xfId="0" applyFont="1" applyBorder="1" applyAlignment="1">
      <alignment vertical="center" wrapText="1"/>
    </xf>
    <xf numFmtId="165" fontId="4" fillId="11" borderId="1" xfId="0" applyNumberFormat="1" applyFont="1" applyFill="1" applyBorder="1" applyAlignment="1">
      <alignment horizontal="center" vertical="center" wrapText="1"/>
    </xf>
    <xf numFmtId="0" fontId="14" fillId="0" borderId="0" xfId="2" applyFont="1" applyAlignment="1">
      <alignment horizontal="left" vertical="center"/>
    </xf>
    <xf numFmtId="165" fontId="18" fillId="11" borderId="21" xfId="0" applyNumberFormat="1" applyFont="1" applyFill="1" applyBorder="1" applyAlignment="1">
      <alignment vertical="center"/>
    </xf>
    <xf numFmtId="165" fontId="18" fillId="11" borderId="1" xfId="0" applyNumberFormat="1" applyFont="1" applyFill="1" applyBorder="1" applyAlignment="1">
      <alignment vertical="center"/>
    </xf>
    <xf numFmtId="0" fontId="7" fillId="12" borderId="5" xfId="0" applyFont="1" applyFill="1" applyBorder="1" applyAlignment="1">
      <alignment horizontal="right" vertical="center" wrapText="1"/>
    </xf>
    <xf numFmtId="165" fontId="7" fillId="11" borderId="6" xfId="0" applyNumberFormat="1" applyFont="1" applyFill="1" applyBorder="1" applyAlignment="1">
      <alignment horizontal="right" vertical="center"/>
    </xf>
    <xf numFmtId="10" fontId="8" fillId="11" borderId="6" xfId="0" applyNumberFormat="1" applyFont="1" applyFill="1" applyBorder="1" applyAlignment="1">
      <alignment horizontal="right" vertical="center"/>
    </xf>
    <xf numFmtId="0" fontId="7" fillId="12" borderId="8" xfId="0" applyFont="1" applyFill="1" applyBorder="1" applyAlignment="1">
      <alignment horizontal="center" vertical="center" wrapText="1"/>
    </xf>
    <xf numFmtId="165" fontId="7" fillId="0" borderId="1" xfId="0" applyNumberFormat="1" applyFont="1" applyBorder="1" applyAlignment="1" applyProtection="1">
      <alignment vertical="center" wrapText="1"/>
      <protection locked="0"/>
    </xf>
    <xf numFmtId="165" fontId="19" fillId="0" borderId="1" xfId="0" applyNumberFormat="1" applyFont="1" applyBorder="1" applyAlignment="1" applyProtection="1">
      <alignment vertical="center"/>
      <protection locked="0"/>
    </xf>
    <xf numFmtId="165" fontId="19" fillId="0" borderId="6" xfId="0" applyNumberFormat="1" applyFont="1" applyBorder="1" applyAlignment="1" applyProtection="1">
      <alignment vertical="center"/>
      <protection locked="0"/>
    </xf>
    <xf numFmtId="165" fontId="8" fillId="11" borderId="1" xfId="0" applyNumberFormat="1" applyFont="1" applyFill="1" applyBorder="1" applyAlignment="1">
      <alignment horizontal="right" vertical="center"/>
    </xf>
    <xf numFmtId="165" fontId="8" fillId="11" borderId="6" xfId="0" applyNumberFormat="1" applyFont="1" applyFill="1" applyBorder="1" applyAlignment="1">
      <alignment horizontal="right" vertical="center"/>
    </xf>
    <xf numFmtId="0" fontId="0" fillId="3" borderId="0" xfId="0" applyFill="1" applyAlignment="1">
      <alignment horizontal="center" vertical="center"/>
    </xf>
    <xf numFmtId="0" fontId="25" fillId="3" borderId="0" xfId="0" applyFont="1" applyFill="1" applyAlignment="1">
      <alignment horizontal="left" vertical="center"/>
    </xf>
    <xf numFmtId="0" fontId="25" fillId="3" borderId="0" xfId="0" applyFont="1" applyFill="1" applyAlignment="1">
      <alignment horizontal="center" vertical="center"/>
    </xf>
    <xf numFmtId="0" fontId="25" fillId="3" borderId="0" xfId="0" applyFont="1" applyFill="1" applyAlignment="1">
      <alignment horizontal="right" vertical="center"/>
    </xf>
    <xf numFmtId="0" fontId="17" fillId="8" borderId="5" xfId="2" applyFont="1" applyFill="1" applyBorder="1" applyAlignment="1">
      <alignment vertical="center" wrapText="1"/>
    </xf>
    <xf numFmtId="0" fontId="8" fillId="12"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9" fillId="9" borderId="5" xfId="0" applyFont="1" applyFill="1" applyBorder="1" applyAlignment="1">
      <alignment vertical="center" wrapText="1"/>
    </xf>
    <xf numFmtId="0" fontId="7" fillId="9" borderId="7" xfId="2" applyFont="1" applyFill="1" applyBorder="1" applyAlignment="1">
      <alignment horizontal="left" vertical="center"/>
    </xf>
    <xf numFmtId="0" fontId="19" fillId="9" borderId="5" xfId="0" applyFont="1" applyFill="1" applyBorder="1" applyAlignment="1">
      <alignment horizontal="right" vertical="center" wrapText="1"/>
    </xf>
    <xf numFmtId="0" fontId="7" fillId="9" borderId="7" xfId="2" applyFont="1" applyFill="1" applyBorder="1" applyAlignment="1">
      <alignment horizontal="right" vertical="center"/>
    </xf>
    <xf numFmtId="166" fontId="7" fillId="11" borderId="1" xfId="1" applyNumberFormat="1" applyFont="1" applyFill="1" applyBorder="1" applyAlignment="1">
      <alignment horizontal="right" vertical="center"/>
    </xf>
    <xf numFmtId="166" fontId="7" fillId="11" borderId="6" xfId="1" applyNumberFormat="1" applyFont="1" applyFill="1" applyBorder="1" applyAlignment="1">
      <alignment horizontal="right" vertical="center"/>
    </xf>
    <xf numFmtId="2" fontId="7" fillId="11" borderId="8" xfId="0" applyNumberFormat="1" applyFont="1" applyFill="1" applyBorder="1" applyAlignment="1">
      <alignment horizontal="right" vertical="center"/>
    </xf>
    <xf numFmtId="2" fontId="7" fillId="11" borderId="9" xfId="0" applyNumberFormat="1" applyFont="1" applyFill="1" applyBorder="1" applyAlignment="1">
      <alignment horizontal="right" vertical="center"/>
    </xf>
    <xf numFmtId="165" fontId="8" fillId="9" borderId="8" xfId="2" applyNumberFormat="1" applyFont="1" applyFill="1" applyBorder="1" applyAlignment="1">
      <alignment horizontal="right" vertical="center"/>
    </xf>
    <xf numFmtId="165" fontId="8" fillId="11" borderId="8" xfId="2" applyNumberFormat="1" applyFont="1" applyFill="1" applyBorder="1" applyAlignment="1">
      <alignment horizontal="right" vertical="center"/>
    </xf>
    <xf numFmtId="165" fontId="8" fillId="11" borderId="9" xfId="2" applyNumberFormat="1" applyFont="1" applyFill="1" applyBorder="1" applyAlignment="1">
      <alignment horizontal="right" vertical="center"/>
    </xf>
    <xf numFmtId="165" fontId="8" fillId="11" borderId="1" xfId="2" applyNumberFormat="1" applyFont="1" applyFill="1" applyBorder="1" applyAlignment="1">
      <alignment horizontal="right" vertical="center"/>
    </xf>
    <xf numFmtId="165" fontId="8" fillId="11" borderId="6" xfId="2" applyNumberFormat="1" applyFont="1" applyFill="1" applyBorder="1" applyAlignment="1">
      <alignment horizontal="right" vertical="center"/>
    </xf>
    <xf numFmtId="0" fontId="6" fillId="8" borderId="5" xfId="0" applyFont="1" applyFill="1" applyBorder="1" applyAlignment="1">
      <alignment horizontal="right" vertical="center" wrapText="1"/>
    </xf>
    <xf numFmtId="166" fontId="19" fillId="0" borderId="6" xfId="1" applyNumberFormat="1" applyFont="1" applyBorder="1" applyAlignment="1" applyProtection="1">
      <alignment vertical="center"/>
      <protection locked="0"/>
    </xf>
    <xf numFmtId="0" fontId="7" fillId="9" borderId="5" xfId="2" applyFont="1" applyFill="1" applyBorder="1" applyAlignment="1">
      <alignment horizontal="right" vertical="center"/>
    </xf>
    <xf numFmtId="0" fontId="20" fillId="6" borderId="1" xfId="2" applyFont="1" applyFill="1" applyBorder="1" applyAlignment="1">
      <alignment horizontal="center" vertical="center" wrapText="1"/>
    </xf>
    <xf numFmtId="164" fontId="13" fillId="13" borderId="1" xfId="3" applyFont="1" applyFill="1" applyBorder="1" applyAlignment="1">
      <alignment horizontal="left" vertical="center" wrapText="1"/>
    </xf>
    <xf numFmtId="0" fontId="20" fillId="6" borderId="15" xfId="2" applyFont="1" applyFill="1" applyBorder="1" applyAlignment="1">
      <alignment horizontal="center" vertical="center" wrapText="1"/>
    </xf>
    <xf numFmtId="0" fontId="20" fillId="6" borderId="16" xfId="2" applyFont="1" applyFill="1" applyBorder="1" applyAlignment="1">
      <alignment horizontal="center" vertical="center" wrapText="1"/>
    </xf>
    <xf numFmtId="0" fontId="20" fillId="6" borderId="17" xfId="2" applyFont="1" applyFill="1" applyBorder="1" applyAlignment="1">
      <alignment horizontal="center" vertical="center" wrapText="1"/>
    </xf>
    <xf numFmtId="0" fontId="14" fillId="7" borderId="2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21" xfId="0" applyFont="1" applyFill="1" applyBorder="1" applyAlignment="1">
      <alignment horizontal="left" vertical="center"/>
    </xf>
    <xf numFmtId="165" fontId="7" fillId="11" borderId="1" xfId="0" applyNumberFormat="1" applyFont="1" applyFill="1" applyBorder="1" applyAlignment="1">
      <alignment horizontal="right" vertical="center"/>
    </xf>
    <xf numFmtId="165" fontId="7" fillId="11" borderId="6" xfId="0" applyNumberFormat="1" applyFont="1" applyFill="1" applyBorder="1" applyAlignment="1">
      <alignment horizontal="right" vertical="center"/>
    </xf>
    <xf numFmtId="165" fontId="8" fillId="11" borderId="1" xfId="0" applyNumberFormat="1" applyFont="1" applyFill="1" applyBorder="1" applyAlignment="1">
      <alignment horizontal="right" vertical="center"/>
    </xf>
    <xf numFmtId="165" fontId="8" fillId="11" borderId="6" xfId="0" applyNumberFormat="1" applyFont="1" applyFill="1" applyBorder="1" applyAlignment="1">
      <alignment horizontal="right" vertical="center"/>
    </xf>
    <xf numFmtId="0" fontId="10" fillId="12" borderId="22" xfId="0" applyFont="1" applyFill="1" applyBorder="1" applyAlignment="1">
      <alignment horizontal="left" vertical="center" wrapText="1"/>
    </xf>
    <xf numFmtId="0" fontId="10" fillId="12" borderId="3"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4" fillId="15" borderId="22" xfId="0" applyFont="1" applyFill="1" applyBorder="1" applyAlignment="1">
      <alignment horizontal="left" vertical="center"/>
    </xf>
    <xf numFmtId="0" fontId="14" fillId="15" borderId="3" xfId="0" applyFont="1" applyFill="1" applyBorder="1" applyAlignment="1">
      <alignment horizontal="left" vertical="center"/>
    </xf>
    <xf numFmtId="0" fontId="14" fillId="15" borderId="21"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21" xfId="0" applyFont="1" applyFill="1" applyBorder="1" applyAlignment="1">
      <alignment horizontal="left" vertical="center"/>
    </xf>
    <xf numFmtId="0" fontId="31" fillId="12" borderId="2" xfId="0" applyFont="1" applyFill="1" applyBorder="1" applyAlignment="1">
      <alignment horizontal="left" vertical="center" wrapText="1"/>
    </xf>
    <xf numFmtId="0" fontId="31" fillId="12" borderId="3"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19" fillId="12" borderId="2" xfId="0" applyFont="1" applyFill="1" applyBorder="1" applyAlignment="1">
      <alignment horizontal="left" vertical="center" wrapText="1"/>
    </xf>
    <xf numFmtId="0" fontId="19" fillId="12" borderId="3" xfId="0" applyFont="1" applyFill="1" applyBorder="1" applyAlignment="1">
      <alignment horizontal="left" vertical="center" wrapText="1"/>
    </xf>
    <xf numFmtId="0" fontId="19" fillId="12"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0" xfId="0" applyFont="1" applyFill="1" applyAlignment="1">
      <alignment horizontal="left" vertic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39" fillId="6" borderId="1" xfId="0" applyFont="1" applyFill="1" applyBorder="1" applyAlignment="1">
      <alignment horizontal="left" vertical="center"/>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7" fillId="11" borderId="21" xfId="0" applyFont="1" applyFill="1" applyBorder="1" applyAlignment="1">
      <alignment horizontal="left" vertical="center"/>
    </xf>
    <xf numFmtId="0" fontId="18" fillId="9" borderId="2" xfId="0" applyFont="1" applyFill="1" applyBorder="1" applyAlignment="1">
      <alignment horizontal="center" vertical="center"/>
    </xf>
    <xf numFmtId="0" fontId="18" fillId="9" borderId="4" xfId="0"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11" borderId="2" xfId="0" applyFont="1" applyFill="1" applyBorder="1" applyAlignment="1">
      <alignment horizontal="center" vertical="center"/>
    </xf>
    <xf numFmtId="0" fontId="18" fillId="11" borderId="4" xfId="0" applyFont="1" applyFill="1" applyBorder="1" applyAlignment="1">
      <alignment horizontal="center" vertical="center"/>
    </xf>
    <xf numFmtId="0" fontId="45" fillId="12" borderId="2" xfId="0" applyFont="1" applyFill="1" applyBorder="1" applyAlignment="1">
      <alignment horizontal="left" vertical="center" wrapText="1"/>
    </xf>
    <xf numFmtId="0" fontId="10" fillId="9" borderId="5"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1" borderId="6" xfId="0" applyFont="1" applyFill="1" applyBorder="1" applyAlignment="1">
      <alignment horizontal="left" vertical="center" wrapText="1"/>
    </xf>
    <xf numFmtId="0" fontId="10" fillId="12" borderId="5" xfId="0" applyFont="1" applyFill="1" applyBorder="1" applyAlignment="1">
      <alignment horizontal="left" vertical="center" wrapText="1"/>
    </xf>
    <xf numFmtId="0" fontId="10" fillId="12" borderId="1" xfId="0" applyFont="1" applyFill="1" applyBorder="1" applyAlignment="1">
      <alignment horizontal="left" vertical="center" wrapText="1"/>
    </xf>
    <xf numFmtId="165" fontId="12" fillId="11" borderId="1" xfId="0" applyNumberFormat="1" applyFont="1" applyFill="1" applyBorder="1" applyAlignment="1">
      <alignment horizontal="right" vertical="center"/>
    </xf>
    <xf numFmtId="165" fontId="12" fillId="11" borderId="6" xfId="0" applyNumberFormat="1" applyFont="1" applyFill="1" applyBorder="1" applyAlignment="1">
      <alignment horizontal="right" vertical="center"/>
    </xf>
    <xf numFmtId="165" fontId="19" fillId="0" borderId="1" xfId="0" applyNumberFormat="1" applyFont="1" applyBorder="1" applyAlignment="1" applyProtection="1">
      <alignment horizontal="right" vertical="center"/>
      <protection locked="0"/>
    </xf>
    <xf numFmtId="165" fontId="19" fillId="0" borderId="6" xfId="0" applyNumberFormat="1" applyFont="1" applyBorder="1" applyAlignment="1" applyProtection="1">
      <alignment horizontal="right" vertical="center"/>
      <protection locked="0"/>
    </xf>
    <xf numFmtId="165" fontId="19" fillId="11" borderId="1" xfId="0" applyNumberFormat="1" applyFont="1" applyFill="1" applyBorder="1" applyAlignment="1">
      <alignment horizontal="right" vertical="center"/>
    </xf>
    <xf numFmtId="165" fontId="19" fillId="11" borderId="6" xfId="0" applyNumberFormat="1" applyFont="1" applyFill="1" applyBorder="1" applyAlignment="1">
      <alignment horizontal="right" vertical="center"/>
    </xf>
    <xf numFmtId="165" fontId="18" fillId="11" borderId="1" xfId="0" applyNumberFormat="1" applyFont="1" applyFill="1" applyBorder="1" applyAlignment="1">
      <alignment horizontal="right" vertical="center"/>
    </xf>
    <xf numFmtId="165" fontId="18" fillId="11" borderId="6" xfId="0" applyNumberFormat="1" applyFont="1" applyFill="1" applyBorder="1" applyAlignment="1">
      <alignment horizontal="right" vertical="center"/>
    </xf>
    <xf numFmtId="0" fontId="14" fillId="15" borderId="5" xfId="2" applyFont="1" applyFill="1" applyBorder="1" applyAlignment="1">
      <alignment horizontal="left" vertical="center"/>
    </xf>
    <xf numFmtId="0" fontId="14" fillId="15" borderId="1" xfId="2" applyFont="1" applyFill="1" applyBorder="1" applyAlignment="1">
      <alignment horizontal="left" vertical="center"/>
    </xf>
    <xf numFmtId="0" fontId="14" fillId="15" borderId="6" xfId="2" applyFont="1" applyFill="1" applyBorder="1" applyAlignment="1">
      <alignment horizontal="left" vertical="center"/>
    </xf>
    <xf numFmtId="0" fontId="14" fillId="9" borderId="1" xfId="2" applyFont="1" applyFill="1" applyBorder="1" applyAlignment="1">
      <alignment horizontal="center" vertical="center" wrapText="1"/>
    </xf>
    <xf numFmtId="0" fontId="14" fillId="9" borderId="6" xfId="2" applyFont="1" applyFill="1" applyBorder="1" applyAlignment="1">
      <alignment horizontal="center" vertical="center" wrapText="1"/>
    </xf>
    <xf numFmtId="0" fontId="20" fillId="6" borderId="12" xfId="2" applyFont="1" applyFill="1" applyBorder="1" applyAlignment="1">
      <alignment horizontal="center" vertical="center"/>
    </xf>
    <xf numFmtId="0" fontId="20" fillId="6" borderId="13" xfId="2" applyFont="1" applyFill="1" applyBorder="1" applyAlignment="1">
      <alignment horizontal="center" vertical="center"/>
    </xf>
    <xf numFmtId="0" fontId="20" fillId="6" borderId="14" xfId="2" applyFont="1" applyFill="1" applyBorder="1" applyAlignment="1">
      <alignment horizontal="center" vertical="center"/>
    </xf>
    <xf numFmtId="0" fontId="4" fillId="12" borderId="1"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1" fillId="12" borderId="4" xfId="0" applyFont="1" applyFill="1" applyBorder="1" applyAlignment="1">
      <alignment horizontal="left" vertical="center" wrapText="1"/>
    </xf>
    <xf numFmtId="0" fontId="14" fillId="7" borderId="5" xfId="2" applyFont="1" applyFill="1" applyBorder="1" applyAlignment="1">
      <alignment horizontal="left" vertical="center"/>
    </xf>
    <xf numFmtId="0" fontId="14" fillId="7" borderId="1" xfId="2" applyFont="1" applyFill="1" applyBorder="1" applyAlignment="1">
      <alignment horizontal="left" vertical="center"/>
    </xf>
    <xf numFmtId="0" fontId="14" fillId="7" borderId="6" xfId="2" applyFont="1" applyFill="1" applyBorder="1" applyAlignment="1">
      <alignment horizontal="left" vertical="center"/>
    </xf>
    <xf numFmtId="0" fontId="14" fillId="5" borderId="5" xfId="2" applyFont="1" applyFill="1" applyBorder="1" applyAlignment="1">
      <alignment horizontal="left" vertical="center"/>
    </xf>
    <xf numFmtId="0" fontId="14" fillId="5" borderId="1" xfId="2" applyFont="1" applyFill="1" applyBorder="1" applyAlignment="1">
      <alignment horizontal="left" vertical="center"/>
    </xf>
    <xf numFmtId="0" fontId="14" fillId="5" borderId="6" xfId="2" applyFont="1" applyFill="1" applyBorder="1" applyAlignment="1">
      <alignment horizontal="left" vertical="center"/>
    </xf>
    <xf numFmtId="166" fontId="19" fillId="0" borderId="2" xfId="1" applyNumberFormat="1" applyFont="1" applyBorder="1" applyAlignment="1" applyProtection="1">
      <alignment horizontal="right" vertical="center"/>
      <protection locked="0"/>
    </xf>
    <xf numFmtId="166" fontId="19" fillId="0" borderId="3" xfId="1" applyNumberFormat="1" applyFont="1" applyBorder="1" applyAlignment="1" applyProtection="1">
      <alignment horizontal="right" vertical="center"/>
      <protection locked="0"/>
    </xf>
    <xf numFmtId="166" fontId="19" fillId="0" borderId="21" xfId="1" applyNumberFormat="1" applyFont="1" applyBorder="1" applyAlignment="1" applyProtection="1">
      <alignment horizontal="right" vertical="center"/>
      <protection locked="0"/>
    </xf>
    <xf numFmtId="0" fontId="19" fillId="12" borderId="2" xfId="0" applyFont="1" applyFill="1" applyBorder="1" applyAlignment="1">
      <alignment horizontal="left" vertical="center"/>
    </xf>
    <xf numFmtId="0" fontId="19" fillId="12" borderId="3" xfId="0" applyFont="1" applyFill="1" applyBorder="1" applyAlignment="1">
      <alignment horizontal="left" vertical="center"/>
    </xf>
    <xf numFmtId="0" fontId="19" fillId="12" borderId="4" xfId="0" applyFont="1" applyFill="1" applyBorder="1" applyAlignment="1">
      <alignment horizontal="left" vertical="center"/>
    </xf>
    <xf numFmtId="0" fontId="21" fillId="12" borderId="3" xfId="0" applyFont="1" applyFill="1" applyBorder="1" applyAlignment="1">
      <alignment horizontal="left" vertical="center"/>
    </xf>
    <xf numFmtId="0" fontId="21" fillId="12" borderId="4" xfId="0" applyFont="1" applyFill="1" applyBorder="1" applyAlignment="1">
      <alignment horizontal="left" vertical="center"/>
    </xf>
    <xf numFmtId="0" fontId="21" fillId="12" borderId="2" xfId="0" applyFont="1" applyFill="1" applyBorder="1" applyAlignment="1">
      <alignment horizontal="left" vertical="center"/>
    </xf>
    <xf numFmtId="165" fontId="19" fillId="0" borderId="2"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165" fontId="19" fillId="0" borderId="21" xfId="0" applyNumberFormat="1" applyFont="1" applyBorder="1" applyAlignment="1" applyProtection="1">
      <alignment horizontal="right" vertical="center"/>
      <protection locked="0"/>
    </xf>
    <xf numFmtId="0" fontId="14" fillId="7" borderId="22" xfId="2" applyFont="1" applyFill="1" applyBorder="1" applyAlignment="1">
      <alignment horizontal="left" vertical="center"/>
    </xf>
    <xf numFmtId="0" fontId="14" fillId="7" borderId="3" xfId="2" applyFont="1" applyFill="1" applyBorder="1" applyAlignment="1">
      <alignment horizontal="left" vertical="center"/>
    </xf>
    <xf numFmtId="0" fontId="14" fillId="7" borderId="21" xfId="2" applyFont="1" applyFill="1" applyBorder="1" applyAlignment="1">
      <alignment horizontal="left" vertical="center"/>
    </xf>
    <xf numFmtId="0" fontId="20" fillId="6" borderId="2" xfId="2" applyFont="1" applyFill="1" applyBorder="1" applyAlignment="1">
      <alignment horizontal="center" vertical="center" wrapText="1"/>
    </xf>
    <xf numFmtId="0" fontId="20" fillId="6" borderId="3" xfId="2" applyFont="1" applyFill="1" applyBorder="1" applyAlignment="1">
      <alignment horizontal="center" vertical="center" wrapText="1"/>
    </xf>
    <xf numFmtId="0" fontId="20" fillId="6" borderId="4" xfId="2"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4" fillId="14" borderId="15" xfId="0" applyFont="1" applyFill="1" applyBorder="1" applyAlignment="1">
      <alignment horizontal="center" vertical="center" wrapText="1"/>
    </xf>
    <xf numFmtId="0" fontId="4" fillId="14" borderId="16" xfId="0" applyFont="1" applyFill="1" applyBorder="1" applyAlignment="1">
      <alignment horizontal="center" vertical="center" wrapText="1"/>
    </xf>
    <xf numFmtId="0" fontId="4" fillId="14"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8" fillId="9" borderId="1" xfId="0" applyFont="1" applyFill="1" applyBorder="1" applyAlignment="1">
      <alignment horizontal="center" vertical="center"/>
    </xf>
    <xf numFmtId="0" fontId="18" fillId="0" borderId="1" xfId="0" applyFont="1" applyBorder="1" applyAlignment="1">
      <alignment horizontal="left" vertical="center"/>
    </xf>
    <xf numFmtId="0" fontId="18" fillId="11" borderId="2" xfId="0" applyFont="1" applyFill="1" applyBorder="1" applyAlignment="1">
      <alignment vertical="center"/>
    </xf>
    <xf numFmtId="0" fontId="18" fillId="11" borderId="4" xfId="0" applyFont="1" applyFill="1" applyBorder="1" applyAlignment="1">
      <alignment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cellXfs>
  <cellStyles count="6">
    <cellStyle name="Normal" xfId="0" builtinId="0"/>
    <cellStyle name="Normal 2" xfId="2" xr:uid="{A95334EC-B11E-4851-9465-288AA89EF274}"/>
    <cellStyle name="Normal 2 3" xfId="3" xr:uid="{B45DA57F-029B-40DB-9D3B-E0342D2D4918}"/>
    <cellStyle name="Normal 3" xfId="4" xr:uid="{598B4E88-1294-4638-BAF6-7F23252E7910}"/>
    <cellStyle name="Percent" xfId="1" builtinId="5"/>
    <cellStyle name="Percent 2" xfId="5" xr:uid="{1C935E68-93B5-432E-9CE6-9FAE24243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16" Type="http://schemas.openxmlformats.org/officeDocument/2006/relationships/externalLink" Target="externalLinks/externalLink6.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styles" Target="styles.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s>
</file>

<file path=xl/drawings/drawing1.xml><?xml version="1.0" encoding="utf-8"?>
<xdr:wsDr xmlns:xdr="http://schemas.openxmlformats.org/drawingml/2006/spreadsheetDrawing" xmlns:a="http://schemas.openxmlformats.org/drawingml/2006/main">
  <xdr:twoCellAnchor>
    <xdr:from>
      <xdr:col>11</xdr:col>
      <xdr:colOff>457200</xdr:colOff>
      <xdr:row>8</xdr:row>
      <xdr:rowOff>457200</xdr:rowOff>
    </xdr:from>
    <xdr:to>
      <xdr:col>14</xdr:col>
      <xdr:colOff>177800</xdr:colOff>
      <xdr:row>9</xdr:row>
      <xdr:rowOff>347133</xdr:rowOff>
    </xdr:to>
    <xdr:sp macro="" textlink="">
      <xdr:nvSpPr>
        <xdr:cNvPr id="2" name="Rectangle: Rounded Corners 1">
          <a:extLst>
            <a:ext uri="{FF2B5EF4-FFF2-40B4-BE49-F238E27FC236}">
              <a16:creationId xmlns:a16="http://schemas.microsoft.com/office/drawing/2014/main" id="{227DE4DF-75EF-5F7F-2D25-C7BB2D76337E}"/>
            </a:ext>
          </a:extLst>
        </xdr:cNvPr>
        <xdr:cNvSpPr/>
      </xdr:nvSpPr>
      <xdr:spPr>
        <a:xfrm>
          <a:off x="13216467" y="3107267"/>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lang="en-US" sz="1100"/>
            <a:t>Non-fossil Fuel #1 (Solid)</a:t>
          </a:r>
        </a:p>
      </xdr:txBody>
    </xdr:sp>
    <xdr:clientData/>
  </xdr:twoCellAnchor>
  <xdr:twoCellAnchor>
    <xdr:from>
      <xdr:col>11</xdr:col>
      <xdr:colOff>457200</xdr:colOff>
      <xdr:row>11</xdr:row>
      <xdr:rowOff>8467</xdr:rowOff>
    </xdr:from>
    <xdr:to>
      <xdr:col>14</xdr:col>
      <xdr:colOff>177800</xdr:colOff>
      <xdr:row>12</xdr:row>
      <xdr:rowOff>16933</xdr:rowOff>
    </xdr:to>
    <xdr:sp macro="" textlink="">
      <xdr:nvSpPr>
        <xdr:cNvPr id="3" name="Rectangle: Rounded Corners 2">
          <a:extLst>
            <a:ext uri="{FF2B5EF4-FFF2-40B4-BE49-F238E27FC236}">
              <a16:creationId xmlns:a16="http://schemas.microsoft.com/office/drawing/2014/main" id="{EA936CC2-33D1-BB31-2FFD-2876A0FEBB9F}"/>
            </a:ext>
          </a:extLst>
        </xdr:cNvPr>
        <xdr:cNvSpPr/>
      </xdr:nvSpPr>
      <xdr:spPr>
        <a:xfrm>
          <a:off x="13216467" y="4021667"/>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Non-fossil Fuel #1 (Liquid)</a:t>
          </a:r>
          <a:endParaRPr lang="en-US" sz="1100"/>
        </a:p>
      </xdr:txBody>
    </xdr:sp>
    <xdr:clientData/>
  </xdr:twoCellAnchor>
  <xdr:twoCellAnchor>
    <xdr:from>
      <xdr:col>11</xdr:col>
      <xdr:colOff>457200</xdr:colOff>
      <xdr:row>13</xdr:row>
      <xdr:rowOff>16933</xdr:rowOff>
    </xdr:from>
    <xdr:to>
      <xdr:col>14</xdr:col>
      <xdr:colOff>177800</xdr:colOff>
      <xdr:row>14</xdr:row>
      <xdr:rowOff>203199</xdr:rowOff>
    </xdr:to>
    <xdr:sp macro="" textlink="">
      <xdr:nvSpPr>
        <xdr:cNvPr id="4" name="Rectangle: Rounded Corners 3">
          <a:extLst>
            <a:ext uri="{FF2B5EF4-FFF2-40B4-BE49-F238E27FC236}">
              <a16:creationId xmlns:a16="http://schemas.microsoft.com/office/drawing/2014/main" id="{1BDEE31B-0FC5-8873-1DAC-B92549C2F0AB}"/>
            </a:ext>
          </a:extLst>
        </xdr:cNvPr>
        <xdr:cNvSpPr/>
      </xdr:nvSpPr>
      <xdr:spPr>
        <a:xfrm>
          <a:off x="13216467" y="4919133"/>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Non-fossil Fuel #3 (Gaseous)</a:t>
          </a:r>
          <a:endParaRPr lang="en-US">
            <a:effectLst/>
          </a:endParaRPr>
        </a:p>
        <a:p>
          <a:pPr algn="l"/>
          <a:endParaRPr lang="en-US" sz="1100"/>
        </a:p>
      </xdr:txBody>
    </xdr:sp>
    <xdr:clientData/>
  </xdr:twoCellAnchor>
  <xdr:twoCellAnchor>
    <xdr:from>
      <xdr:col>11</xdr:col>
      <xdr:colOff>457200</xdr:colOff>
      <xdr:row>15</xdr:row>
      <xdr:rowOff>279400</xdr:rowOff>
    </xdr:from>
    <xdr:to>
      <xdr:col>14</xdr:col>
      <xdr:colOff>177800</xdr:colOff>
      <xdr:row>17</xdr:row>
      <xdr:rowOff>110066</xdr:rowOff>
    </xdr:to>
    <xdr:sp macro="" textlink="">
      <xdr:nvSpPr>
        <xdr:cNvPr id="5" name="Rectangle: Rounded Corners 4">
          <a:extLst>
            <a:ext uri="{FF2B5EF4-FFF2-40B4-BE49-F238E27FC236}">
              <a16:creationId xmlns:a16="http://schemas.microsoft.com/office/drawing/2014/main" id="{90072658-CD81-BB11-36A5-C8B7FA1E8433}"/>
            </a:ext>
          </a:extLst>
        </xdr:cNvPr>
        <xdr:cNvSpPr/>
      </xdr:nvSpPr>
      <xdr:spPr>
        <a:xfrm>
          <a:off x="13216467" y="6070600"/>
          <a:ext cx="1549400" cy="54186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Fossil</a:t>
          </a:r>
          <a:r>
            <a:rPr lang="en-US" sz="1100" baseline="0"/>
            <a:t> Fuel</a:t>
          </a:r>
          <a:endParaRPr lang="en-US" sz="1100"/>
        </a:p>
      </xdr:txBody>
    </xdr:sp>
    <xdr:clientData/>
  </xdr:twoCellAnchor>
  <xdr:twoCellAnchor>
    <xdr:from>
      <xdr:col>17</xdr:col>
      <xdr:colOff>101600</xdr:colOff>
      <xdr:row>11</xdr:row>
      <xdr:rowOff>237067</xdr:rowOff>
    </xdr:from>
    <xdr:to>
      <xdr:col>19</xdr:col>
      <xdr:colOff>431800</xdr:colOff>
      <xdr:row>13</xdr:row>
      <xdr:rowOff>211667</xdr:rowOff>
    </xdr:to>
    <xdr:sp macro="" textlink="">
      <xdr:nvSpPr>
        <xdr:cNvPr id="6" name="Rectangle: Rounded Corners 5">
          <a:extLst>
            <a:ext uri="{FF2B5EF4-FFF2-40B4-BE49-F238E27FC236}">
              <a16:creationId xmlns:a16="http://schemas.microsoft.com/office/drawing/2014/main" id="{0729EE3E-6F64-3845-F72A-DF78A011DBDA}"/>
            </a:ext>
          </a:extLst>
        </xdr:cNvPr>
        <xdr:cNvSpPr/>
      </xdr:nvSpPr>
      <xdr:spPr>
        <a:xfrm>
          <a:off x="16518467" y="4250267"/>
          <a:ext cx="1549400" cy="863600"/>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Boiler (s) at same</a:t>
          </a:r>
          <a:r>
            <a:rPr lang="en-US" sz="1100" baseline="0">
              <a:solidFill>
                <a:schemeClr val="lt1"/>
              </a:solidFill>
              <a:effectLst/>
              <a:latin typeface="+mn-lt"/>
              <a:ea typeface="+mn-ea"/>
              <a:cs typeface="+mn-cs"/>
            </a:rPr>
            <a:t> steam presesure and efficiency</a:t>
          </a:r>
        </a:p>
      </xdr:txBody>
    </xdr:sp>
    <xdr:clientData/>
  </xdr:twoCellAnchor>
  <xdr:twoCellAnchor>
    <xdr:from>
      <xdr:col>21</xdr:col>
      <xdr:colOff>524934</xdr:colOff>
      <xdr:row>11</xdr:row>
      <xdr:rowOff>237067</xdr:rowOff>
    </xdr:from>
    <xdr:to>
      <xdr:col>24</xdr:col>
      <xdr:colOff>245534</xdr:colOff>
      <xdr:row>13</xdr:row>
      <xdr:rowOff>211667</xdr:rowOff>
    </xdr:to>
    <xdr:sp macro="" textlink="">
      <xdr:nvSpPr>
        <xdr:cNvPr id="7" name="Rectangle: Rounded Corners 6">
          <a:extLst>
            <a:ext uri="{FF2B5EF4-FFF2-40B4-BE49-F238E27FC236}">
              <a16:creationId xmlns:a16="http://schemas.microsoft.com/office/drawing/2014/main" id="{640236BB-3E8F-F226-9EB2-009ED34A3EA0}"/>
            </a:ext>
          </a:extLst>
        </xdr:cNvPr>
        <xdr:cNvSpPr/>
      </xdr:nvSpPr>
      <xdr:spPr>
        <a:xfrm>
          <a:off x="19380201" y="4250267"/>
          <a:ext cx="1549400" cy="863600"/>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Turbine - Generator Set</a:t>
          </a:r>
        </a:p>
      </xdr:txBody>
    </xdr:sp>
    <xdr:clientData/>
  </xdr:twoCellAnchor>
  <xdr:twoCellAnchor>
    <xdr:from>
      <xdr:col>14</xdr:col>
      <xdr:colOff>177800</xdr:colOff>
      <xdr:row>9</xdr:row>
      <xdr:rowOff>76200</xdr:rowOff>
    </xdr:from>
    <xdr:to>
      <xdr:col>17</xdr:col>
      <xdr:colOff>101600</xdr:colOff>
      <xdr:row>12</xdr:row>
      <xdr:rowOff>135467</xdr:rowOff>
    </xdr:to>
    <xdr:cxnSp macro="">
      <xdr:nvCxnSpPr>
        <xdr:cNvPr id="9" name="Connector: Elbow 8">
          <a:extLst>
            <a:ext uri="{FF2B5EF4-FFF2-40B4-BE49-F238E27FC236}">
              <a16:creationId xmlns:a16="http://schemas.microsoft.com/office/drawing/2014/main" id="{8D867925-57FD-07F2-3C6C-C7477F8E415E}"/>
            </a:ext>
          </a:extLst>
        </xdr:cNvPr>
        <xdr:cNvCxnSpPr>
          <a:stCxn id="2" idx="3"/>
          <a:endCxn id="6" idx="1"/>
        </xdr:cNvCxnSpPr>
      </xdr:nvCxnSpPr>
      <xdr:spPr>
        <a:xfrm>
          <a:off x="14765867" y="3378200"/>
          <a:ext cx="1752600" cy="1303867"/>
        </a:xfrm>
        <a:prstGeom prst="bent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12</xdr:row>
      <xdr:rowOff>135467</xdr:rowOff>
    </xdr:from>
    <xdr:to>
      <xdr:col>17</xdr:col>
      <xdr:colOff>101600</xdr:colOff>
      <xdr:row>13</xdr:row>
      <xdr:rowOff>287866</xdr:rowOff>
    </xdr:to>
    <xdr:cxnSp macro="">
      <xdr:nvCxnSpPr>
        <xdr:cNvPr id="11" name="Connector: Elbow 10">
          <a:extLst>
            <a:ext uri="{FF2B5EF4-FFF2-40B4-BE49-F238E27FC236}">
              <a16:creationId xmlns:a16="http://schemas.microsoft.com/office/drawing/2014/main" id="{8B4D7B22-1735-34AF-692A-66C3A7A84C63}"/>
            </a:ext>
          </a:extLst>
        </xdr:cNvPr>
        <xdr:cNvCxnSpPr>
          <a:stCxn id="4" idx="3"/>
          <a:endCxn id="6" idx="1"/>
        </xdr:cNvCxnSpPr>
      </xdr:nvCxnSpPr>
      <xdr:spPr>
        <a:xfrm flipV="1">
          <a:off x="14765867" y="4682067"/>
          <a:ext cx="1752600" cy="50799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177800</xdr:colOff>
      <xdr:row>12</xdr:row>
      <xdr:rowOff>135467</xdr:rowOff>
    </xdr:from>
    <xdr:to>
      <xdr:col>17</xdr:col>
      <xdr:colOff>101600</xdr:colOff>
      <xdr:row>16</xdr:row>
      <xdr:rowOff>194733</xdr:rowOff>
    </xdr:to>
    <xdr:cxnSp macro="">
      <xdr:nvCxnSpPr>
        <xdr:cNvPr id="16" name="Connector: Elbow 15">
          <a:extLst>
            <a:ext uri="{FF2B5EF4-FFF2-40B4-BE49-F238E27FC236}">
              <a16:creationId xmlns:a16="http://schemas.microsoft.com/office/drawing/2014/main" id="{5F9FF3E2-9EEC-ADA9-3CD9-AD882A87BD10}"/>
            </a:ext>
          </a:extLst>
        </xdr:cNvPr>
        <xdr:cNvCxnSpPr>
          <a:stCxn id="5" idx="3"/>
          <a:endCxn id="6" idx="1"/>
        </xdr:cNvCxnSpPr>
      </xdr:nvCxnSpPr>
      <xdr:spPr>
        <a:xfrm flipV="1">
          <a:off x="14765867" y="4682067"/>
          <a:ext cx="1752600" cy="1659466"/>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431800</xdr:colOff>
      <xdr:row>12</xdr:row>
      <xdr:rowOff>135467</xdr:rowOff>
    </xdr:from>
    <xdr:to>
      <xdr:col>21</xdr:col>
      <xdr:colOff>524934</xdr:colOff>
      <xdr:row>12</xdr:row>
      <xdr:rowOff>135467</xdr:rowOff>
    </xdr:to>
    <xdr:cxnSp macro="">
      <xdr:nvCxnSpPr>
        <xdr:cNvPr id="25" name="Straight Arrow Connector 24">
          <a:extLst>
            <a:ext uri="{FF2B5EF4-FFF2-40B4-BE49-F238E27FC236}">
              <a16:creationId xmlns:a16="http://schemas.microsoft.com/office/drawing/2014/main" id="{D6BA3740-F8EF-7F91-8F54-1D5B7197C5CD}"/>
            </a:ext>
          </a:extLst>
        </xdr:cNvPr>
        <xdr:cNvCxnSpPr>
          <a:stCxn id="6" idx="3"/>
          <a:endCxn id="7" idx="1"/>
        </xdr:cNvCxnSpPr>
      </xdr:nvCxnSpPr>
      <xdr:spPr>
        <a:xfrm>
          <a:off x="18067867" y="4682067"/>
          <a:ext cx="1312334"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567267</xdr:colOff>
      <xdr:row>11</xdr:row>
      <xdr:rowOff>177800</xdr:rowOff>
    </xdr:from>
    <xdr:to>
      <xdr:col>16</xdr:col>
      <xdr:colOff>601133</xdr:colOff>
      <xdr:row>12</xdr:row>
      <xdr:rowOff>135467</xdr:rowOff>
    </xdr:to>
    <xdr:sp macro="" textlink="">
      <xdr:nvSpPr>
        <xdr:cNvPr id="26" name="TextBox 25">
          <a:extLst>
            <a:ext uri="{FF2B5EF4-FFF2-40B4-BE49-F238E27FC236}">
              <a16:creationId xmlns:a16="http://schemas.microsoft.com/office/drawing/2014/main" id="{D745BC21-55C3-DFA9-1F81-A6E1B0E79BF9}"/>
            </a:ext>
          </a:extLst>
        </xdr:cNvPr>
        <xdr:cNvSpPr txBox="1"/>
      </xdr:nvSpPr>
      <xdr:spPr>
        <a:xfrm>
          <a:off x="15764934" y="4191000"/>
          <a:ext cx="643466" cy="49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Input</a:t>
          </a:r>
        </a:p>
      </xdr:txBody>
    </xdr:sp>
    <xdr:clientData/>
  </xdr:twoCellAnchor>
  <xdr:twoCellAnchor>
    <xdr:from>
      <xdr:col>20</xdr:col>
      <xdr:colOff>33867</xdr:colOff>
      <xdr:row>11</xdr:row>
      <xdr:rowOff>347133</xdr:rowOff>
    </xdr:from>
    <xdr:to>
      <xdr:col>21</xdr:col>
      <xdr:colOff>211666</xdr:colOff>
      <xdr:row>12</xdr:row>
      <xdr:rowOff>33867</xdr:rowOff>
    </xdr:to>
    <xdr:sp macro="" textlink="">
      <xdr:nvSpPr>
        <xdr:cNvPr id="27" name="TextBox 26">
          <a:extLst>
            <a:ext uri="{FF2B5EF4-FFF2-40B4-BE49-F238E27FC236}">
              <a16:creationId xmlns:a16="http://schemas.microsoft.com/office/drawing/2014/main" id="{D37CD2DF-BC77-5F4A-2BAF-56B8105AA4DA}"/>
            </a:ext>
          </a:extLst>
        </xdr:cNvPr>
        <xdr:cNvSpPr txBox="1"/>
      </xdr:nvSpPr>
      <xdr:spPr>
        <a:xfrm>
          <a:off x="18279534" y="4360333"/>
          <a:ext cx="787399" cy="2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Steam</a:t>
          </a:r>
        </a:p>
      </xdr:txBody>
    </xdr:sp>
    <xdr:clientData/>
  </xdr:twoCellAnchor>
  <xdr:twoCellAnchor>
    <xdr:from>
      <xdr:col>24</xdr:col>
      <xdr:colOff>245534</xdr:colOff>
      <xdr:row>12</xdr:row>
      <xdr:rowOff>127000</xdr:rowOff>
    </xdr:from>
    <xdr:to>
      <xdr:col>26</xdr:col>
      <xdr:colOff>321733</xdr:colOff>
      <xdr:row>12</xdr:row>
      <xdr:rowOff>135467</xdr:rowOff>
    </xdr:to>
    <xdr:cxnSp macro="">
      <xdr:nvCxnSpPr>
        <xdr:cNvPr id="28" name="Straight Arrow Connector 27">
          <a:extLst>
            <a:ext uri="{FF2B5EF4-FFF2-40B4-BE49-F238E27FC236}">
              <a16:creationId xmlns:a16="http://schemas.microsoft.com/office/drawing/2014/main" id="{296B8F5B-A160-3447-64B6-263DE9F5D3A2}"/>
            </a:ext>
          </a:extLst>
        </xdr:cNvPr>
        <xdr:cNvCxnSpPr>
          <a:stCxn id="7" idx="3"/>
        </xdr:cNvCxnSpPr>
      </xdr:nvCxnSpPr>
      <xdr:spPr>
        <a:xfrm flipV="1">
          <a:off x="20929601" y="4673600"/>
          <a:ext cx="1295399" cy="846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397934</xdr:colOff>
      <xdr:row>11</xdr:row>
      <xdr:rowOff>262467</xdr:rowOff>
    </xdr:from>
    <xdr:to>
      <xdr:col>25</xdr:col>
      <xdr:colOff>575733</xdr:colOff>
      <xdr:row>11</xdr:row>
      <xdr:rowOff>482601</xdr:rowOff>
    </xdr:to>
    <xdr:sp macro="" textlink="">
      <xdr:nvSpPr>
        <xdr:cNvPr id="29" name="TextBox 28">
          <a:extLst>
            <a:ext uri="{FF2B5EF4-FFF2-40B4-BE49-F238E27FC236}">
              <a16:creationId xmlns:a16="http://schemas.microsoft.com/office/drawing/2014/main" id="{2743F1D1-926F-38CC-0C23-A26EDB421C0D}"/>
            </a:ext>
          </a:extLst>
        </xdr:cNvPr>
        <xdr:cNvSpPr txBox="1"/>
      </xdr:nvSpPr>
      <xdr:spPr>
        <a:xfrm>
          <a:off x="21082001" y="4275667"/>
          <a:ext cx="787399" cy="2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Electricity</a:t>
          </a:r>
        </a:p>
      </xdr:txBody>
    </xdr:sp>
    <xdr:clientData/>
  </xdr:twoCellAnchor>
  <xdr:twoCellAnchor>
    <xdr:from>
      <xdr:col>14</xdr:col>
      <xdr:colOff>177800</xdr:colOff>
      <xdr:row>11</xdr:row>
      <xdr:rowOff>270933</xdr:rowOff>
    </xdr:from>
    <xdr:to>
      <xdr:col>15</xdr:col>
      <xdr:colOff>423333</xdr:colOff>
      <xdr:row>11</xdr:row>
      <xdr:rowOff>279400</xdr:rowOff>
    </xdr:to>
    <xdr:cxnSp macro="">
      <xdr:nvCxnSpPr>
        <xdr:cNvPr id="33" name="Straight Connector 32">
          <a:extLst>
            <a:ext uri="{FF2B5EF4-FFF2-40B4-BE49-F238E27FC236}">
              <a16:creationId xmlns:a16="http://schemas.microsoft.com/office/drawing/2014/main" id="{0B81B1EB-25F2-9F0A-0A0D-D64D711F964B}"/>
            </a:ext>
          </a:extLst>
        </xdr:cNvPr>
        <xdr:cNvCxnSpPr>
          <a:stCxn id="3" idx="3"/>
        </xdr:cNvCxnSpPr>
      </xdr:nvCxnSpPr>
      <xdr:spPr>
        <a:xfrm flipV="1">
          <a:off x="14765867" y="4284133"/>
          <a:ext cx="855133" cy="846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330200</xdr:colOff>
      <xdr:row>23</xdr:row>
      <xdr:rowOff>186266</xdr:rowOff>
    </xdr:to>
    <xdr:sp macro="" textlink="">
      <xdr:nvSpPr>
        <xdr:cNvPr id="36" name="Rectangle: Rounded Corners 35">
          <a:extLst>
            <a:ext uri="{FF2B5EF4-FFF2-40B4-BE49-F238E27FC236}">
              <a16:creationId xmlns:a16="http://schemas.microsoft.com/office/drawing/2014/main" id="{9B8444DB-951E-4CB8-A8E0-9C071895C2AD}"/>
            </a:ext>
          </a:extLst>
        </xdr:cNvPr>
        <xdr:cNvSpPr/>
      </xdr:nvSpPr>
      <xdr:spPr>
        <a:xfrm>
          <a:off x="13368867" y="8636000"/>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lang="en-US" sz="1100"/>
            <a:t>Non-fossil Fuel #1 (Solid)</a:t>
          </a:r>
        </a:p>
      </xdr:txBody>
    </xdr:sp>
    <xdr:clientData/>
  </xdr:twoCellAnchor>
  <xdr:twoCellAnchor>
    <xdr:from>
      <xdr:col>12</xdr:col>
      <xdr:colOff>0</xdr:colOff>
      <xdr:row>24</xdr:row>
      <xdr:rowOff>25400</xdr:rowOff>
    </xdr:from>
    <xdr:to>
      <xdr:col>14</xdr:col>
      <xdr:colOff>330200</xdr:colOff>
      <xdr:row>24</xdr:row>
      <xdr:rowOff>567266</xdr:rowOff>
    </xdr:to>
    <xdr:sp macro="" textlink="">
      <xdr:nvSpPr>
        <xdr:cNvPr id="37" name="Rectangle: Rounded Corners 36">
          <a:extLst>
            <a:ext uri="{FF2B5EF4-FFF2-40B4-BE49-F238E27FC236}">
              <a16:creationId xmlns:a16="http://schemas.microsoft.com/office/drawing/2014/main" id="{094D90AB-037C-49AF-8FCA-7E7CEF0CB259}"/>
            </a:ext>
          </a:extLst>
        </xdr:cNvPr>
        <xdr:cNvSpPr/>
      </xdr:nvSpPr>
      <xdr:spPr>
        <a:xfrm>
          <a:off x="13368867" y="9550400"/>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Non-fossil Fuel #1 (Liquid)</a:t>
          </a:r>
          <a:endParaRPr lang="en-US" sz="1100"/>
        </a:p>
      </xdr:txBody>
    </xdr:sp>
    <xdr:clientData/>
  </xdr:twoCellAnchor>
  <xdr:twoCellAnchor>
    <xdr:from>
      <xdr:col>12</xdr:col>
      <xdr:colOff>0</xdr:colOff>
      <xdr:row>25</xdr:row>
      <xdr:rowOff>347133</xdr:rowOff>
    </xdr:from>
    <xdr:to>
      <xdr:col>14</xdr:col>
      <xdr:colOff>330200</xdr:colOff>
      <xdr:row>26</xdr:row>
      <xdr:rowOff>313265</xdr:rowOff>
    </xdr:to>
    <xdr:sp macro="" textlink="">
      <xdr:nvSpPr>
        <xdr:cNvPr id="38" name="Rectangle: Rounded Corners 37">
          <a:extLst>
            <a:ext uri="{FF2B5EF4-FFF2-40B4-BE49-F238E27FC236}">
              <a16:creationId xmlns:a16="http://schemas.microsoft.com/office/drawing/2014/main" id="{27AC29C8-1E6E-4FA5-9D07-2ACF12B5CAE5}"/>
            </a:ext>
          </a:extLst>
        </xdr:cNvPr>
        <xdr:cNvSpPr/>
      </xdr:nvSpPr>
      <xdr:spPr>
        <a:xfrm>
          <a:off x="13368867" y="10447866"/>
          <a:ext cx="1549400"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Non-fossil Fuel #3 (Gaseous)</a:t>
          </a:r>
          <a:endParaRPr lang="en-US">
            <a:effectLst/>
          </a:endParaRPr>
        </a:p>
        <a:p>
          <a:pPr algn="l"/>
          <a:endParaRPr lang="en-US" sz="1100"/>
        </a:p>
      </xdr:txBody>
    </xdr:sp>
    <xdr:clientData/>
  </xdr:twoCellAnchor>
  <xdr:twoCellAnchor>
    <xdr:from>
      <xdr:col>12</xdr:col>
      <xdr:colOff>0</xdr:colOff>
      <xdr:row>27</xdr:row>
      <xdr:rowOff>389466</xdr:rowOff>
    </xdr:from>
    <xdr:to>
      <xdr:col>14</xdr:col>
      <xdr:colOff>330200</xdr:colOff>
      <xdr:row>28</xdr:row>
      <xdr:rowOff>397932</xdr:rowOff>
    </xdr:to>
    <xdr:sp macro="" textlink="">
      <xdr:nvSpPr>
        <xdr:cNvPr id="39" name="Rectangle: Rounded Corners 38">
          <a:extLst>
            <a:ext uri="{FF2B5EF4-FFF2-40B4-BE49-F238E27FC236}">
              <a16:creationId xmlns:a16="http://schemas.microsoft.com/office/drawing/2014/main" id="{66AE5522-FE76-4C05-A766-3A4E2B8288EB}"/>
            </a:ext>
          </a:extLst>
        </xdr:cNvPr>
        <xdr:cNvSpPr/>
      </xdr:nvSpPr>
      <xdr:spPr>
        <a:xfrm>
          <a:off x="13368867" y="11599333"/>
          <a:ext cx="1549400" cy="54186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Fossil</a:t>
          </a:r>
          <a:r>
            <a:rPr lang="en-US" sz="1100" baseline="0"/>
            <a:t> Fuel</a:t>
          </a:r>
          <a:endParaRPr lang="en-US" sz="1100"/>
        </a:p>
      </xdr:txBody>
    </xdr:sp>
    <xdr:clientData/>
  </xdr:twoCellAnchor>
  <xdr:twoCellAnchor>
    <xdr:from>
      <xdr:col>16</xdr:col>
      <xdr:colOff>507999</xdr:colOff>
      <xdr:row>22</xdr:row>
      <xdr:rowOff>0</xdr:rowOff>
    </xdr:from>
    <xdr:to>
      <xdr:col>19</xdr:col>
      <xdr:colOff>499532</xdr:colOff>
      <xdr:row>23</xdr:row>
      <xdr:rowOff>186266</xdr:rowOff>
    </xdr:to>
    <xdr:sp macro="" textlink="">
      <xdr:nvSpPr>
        <xdr:cNvPr id="40" name="Rectangle: Rounded Corners 39">
          <a:extLst>
            <a:ext uri="{FF2B5EF4-FFF2-40B4-BE49-F238E27FC236}">
              <a16:creationId xmlns:a16="http://schemas.microsoft.com/office/drawing/2014/main" id="{423CBADF-07F3-451B-32B1-56BD22B76978}"/>
            </a:ext>
          </a:extLst>
        </xdr:cNvPr>
        <xdr:cNvSpPr/>
      </xdr:nvSpPr>
      <xdr:spPr>
        <a:xfrm>
          <a:off x="16315266" y="8636000"/>
          <a:ext cx="1820333"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eaLnBrk="1" fontAlgn="auto" latinLnBrk="0" hangingPunct="1"/>
          <a:r>
            <a:rPr lang="en-US" sz="1100">
              <a:solidFill>
                <a:schemeClr val="lt1"/>
              </a:solidFill>
              <a:effectLst/>
              <a:latin typeface="+mn-lt"/>
              <a:ea typeface="+mn-ea"/>
              <a:cs typeface="+mn-cs"/>
            </a:rPr>
            <a:t>Boiler (s) at same</a:t>
          </a:r>
          <a:r>
            <a:rPr lang="en-US" sz="1100" baseline="0">
              <a:solidFill>
                <a:schemeClr val="lt1"/>
              </a:solidFill>
              <a:effectLst/>
              <a:latin typeface="+mn-lt"/>
              <a:ea typeface="+mn-ea"/>
              <a:cs typeface="+mn-cs"/>
            </a:rPr>
            <a:t> steam presesure and efficiency</a:t>
          </a:r>
          <a:endParaRPr lang="en-US">
            <a:effectLst/>
          </a:endParaRPr>
        </a:p>
      </xdr:txBody>
    </xdr:sp>
    <xdr:clientData/>
  </xdr:twoCellAnchor>
  <xdr:twoCellAnchor>
    <xdr:from>
      <xdr:col>16</xdr:col>
      <xdr:colOff>507999</xdr:colOff>
      <xdr:row>24</xdr:row>
      <xdr:rowOff>25400</xdr:rowOff>
    </xdr:from>
    <xdr:to>
      <xdr:col>19</xdr:col>
      <xdr:colOff>499532</xdr:colOff>
      <xdr:row>24</xdr:row>
      <xdr:rowOff>567266</xdr:rowOff>
    </xdr:to>
    <xdr:sp macro="" textlink="">
      <xdr:nvSpPr>
        <xdr:cNvPr id="41" name="Rectangle: Rounded Corners 40">
          <a:extLst>
            <a:ext uri="{FF2B5EF4-FFF2-40B4-BE49-F238E27FC236}">
              <a16:creationId xmlns:a16="http://schemas.microsoft.com/office/drawing/2014/main" id="{6374F599-8C7D-D181-241C-AC350315CAD3}"/>
            </a:ext>
          </a:extLst>
        </xdr:cNvPr>
        <xdr:cNvSpPr/>
      </xdr:nvSpPr>
      <xdr:spPr>
        <a:xfrm>
          <a:off x="16315266" y="9550400"/>
          <a:ext cx="1820333"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eaLnBrk="1" fontAlgn="auto" latinLnBrk="0" hangingPunct="1"/>
          <a:r>
            <a:rPr lang="en-US" sz="1100">
              <a:solidFill>
                <a:schemeClr val="lt1"/>
              </a:solidFill>
              <a:effectLst/>
              <a:latin typeface="+mn-lt"/>
              <a:ea typeface="+mn-ea"/>
              <a:cs typeface="+mn-cs"/>
            </a:rPr>
            <a:t>Boiler (s) at same</a:t>
          </a:r>
          <a:r>
            <a:rPr lang="en-US" sz="1100" baseline="0">
              <a:solidFill>
                <a:schemeClr val="lt1"/>
              </a:solidFill>
              <a:effectLst/>
              <a:latin typeface="+mn-lt"/>
              <a:ea typeface="+mn-ea"/>
              <a:cs typeface="+mn-cs"/>
            </a:rPr>
            <a:t> steam presesure and efficiency</a:t>
          </a:r>
          <a:endParaRPr lang="en-US">
            <a:effectLst/>
          </a:endParaRPr>
        </a:p>
      </xdr:txBody>
    </xdr:sp>
    <xdr:clientData/>
  </xdr:twoCellAnchor>
  <xdr:twoCellAnchor>
    <xdr:from>
      <xdr:col>16</xdr:col>
      <xdr:colOff>507999</xdr:colOff>
      <xdr:row>25</xdr:row>
      <xdr:rowOff>347133</xdr:rowOff>
    </xdr:from>
    <xdr:to>
      <xdr:col>19</xdr:col>
      <xdr:colOff>499532</xdr:colOff>
      <xdr:row>26</xdr:row>
      <xdr:rowOff>313265</xdr:rowOff>
    </xdr:to>
    <xdr:sp macro="" textlink="">
      <xdr:nvSpPr>
        <xdr:cNvPr id="42" name="Rectangle: Rounded Corners 41">
          <a:extLst>
            <a:ext uri="{FF2B5EF4-FFF2-40B4-BE49-F238E27FC236}">
              <a16:creationId xmlns:a16="http://schemas.microsoft.com/office/drawing/2014/main" id="{9B2D6806-0473-CD04-340F-04C643389404}"/>
            </a:ext>
          </a:extLst>
        </xdr:cNvPr>
        <xdr:cNvSpPr/>
      </xdr:nvSpPr>
      <xdr:spPr>
        <a:xfrm>
          <a:off x="16315266" y="10447866"/>
          <a:ext cx="1820333" cy="541866"/>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eaLnBrk="1" fontAlgn="auto" latinLnBrk="0" hangingPunct="1"/>
          <a:r>
            <a:rPr lang="en-US" sz="1100">
              <a:solidFill>
                <a:schemeClr val="lt1"/>
              </a:solidFill>
              <a:effectLst/>
              <a:latin typeface="+mn-lt"/>
              <a:ea typeface="+mn-ea"/>
              <a:cs typeface="+mn-cs"/>
            </a:rPr>
            <a:t>Boiler (s) at same</a:t>
          </a:r>
          <a:r>
            <a:rPr lang="en-US" sz="1100" baseline="0">
              <a:solidFill>
                <a:schemeClr val="lt1"/>
              </a:solidFill>
              <a:effectLst/>
              <a:latin typeface="+mn-lt"/>
              <a:ea typeface="+mn-ea"/>
              <a:cs typeface="+mn-cs"/>
            </a:rPr>
            <a:t> steam presesure and efficiency</a:t>
          </a:r>
          <a:endParaRPr lang="en-US">
            <a:effectLst/>
          </a:endParaRPr>
        </a:p>
        <a:p>
          <a:pPr algn="l"/>
          <a:endParaRPr lang="en-US" sz="1100"/>
        </a:p>
      </xdr:txBody>
    </xdr:sp>
    <xdr:clientData/>
  </xdr:twoCellAnchor>
  <xdr:twoCellAnchor>
    <xdr:from>
      <xdr:col>16</xdr:col>
      <xdr:colOff>507999</xdr:colOff>
      <xdr:row>27</xdr:row>
      <xdr:rowOff>389466</xdr:rowOff>
    </xdr:from>
    <xdr:to>
      <xdr:col>19</xdr:col>
      <xdr:colOff>499532</xdr:colOff>
      <xdr:row>28</xdr:row>
      <xdr:rowOff>397932</xdr:rowOff>
    </xdr:to>
    <xdr:sp macro="" textlink="">
      <xdr:nvSpPr>
        <xdr:cNvPr id="43" name="Rectangle: Rounded Corners 42">
          <a:extLst>
            <a:ext uri="{FF2B5EF4-FFF2-40B4-BE49-F238E27FC236}">
              <a16:creationId xmlns:a16="http://schemas.microsoft.com/office/drawing/2014/main" id="{076D1814-2DA6-A7F6-5FD2-A5E8E826DE4B}"/>
            </a:ext>
          </a:extLst>
        </xdr:cNvPr>
        <xdr:cNvSpPr/>
      </xdr:nvSpPr>
      <xdr:spPr>
        <a:xfrm>
          <a:off x="16315266" y="11599333"/>
          <a:ext cx="1820333" cy="54186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Boiler (s) at same</a:t>
          </a:r>
          <a:r>
            <a:rPr lang="en-US" sz="1100" baseline="0">
              <a:solidFill>
                <a:schemeClr val="lt1"/>
              </a:solidFill>
              <a:effectLst/>
              <a:latin typeface="+mn-lt"/>
              <a:ea typeface="+mn-ea"/>
              <a:cs typeface="+mn-cs"/>
            </a:rPr>
            <a:t> steam presesure and efficiency</a:t>
          </a:r>
          <a:endParaRPr lang="en-US">
            <a:effectLst/>
          </a:endParaRPr>
        </a:p>
      </xdr:txBody>
    </xdr:sp>
    <xdr:clientData/>
  </xdr:twoCellAnchor>
  <xdr:twoCellAnchor>
    <xdr:from>
      <xdr:col>23</xdr:col>
      <xdr:colOff>541867</xdr:colOff>
      <xdr:row>24</xdr:row>
      <xdr:rowOff>279400</xdr:rowOff>
    </xdr:from>
    <xdr:to>
      <xdr:col>26</xdr:col>
      <xdr:colOff>262467</xdr:colOff>
      <xdr:row>25</xdr:row>
      <xdr:rowOff>567267</xdr:rowOff>
    </xdr:to>
    <xdr:sp macro="" textlink="">
      <xdr:nvSpPr>
        <xdr:cNvPr id="46" name="Rectangle: Rounded Corners 45">
          <a:extLst>
            <a:ext uri="{FF2B5EF4-FFF2-40B4-BE49-F238E27FC236}">
              <a16:creationId xmlns:a16="http://schemas.microsoft.com/office/drawing/2014/main" id="{E953501F-3E2E-467D-9B76-84A8571CC07E}"/>
            </a:ext>
          </a:extLst>
        </xdr:cNvPr>
        <xdr:cNvSpPr/>
      </xdr:nvSpPr>
      <xdr:spPr>
        <a:xfrm>
          <a:off x="20616334" y="9804400"/>
          <a:ext cx="1549400" cy="863600"/>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Turbine - Generator Set</a:t>
          </a:r>
        </a:p>
      </xdr:txBody>
    </xdr:sp>
    <xdr:clientData/>
  </xdr:twoCellAnchor>
  <xdr:twoCellAnchor>
    <xdr:from>
      <xdr:col>19</xdr:col>
      <xdr:colOff>482600</xdr:colOff>
      <xdr:row>22</xdr:row>
      <xdr:rowOff>270933</xdr:rowOff>
    </xdr:from>
    <xdr:to>
      <xdr:col>23</xdr:col>
      <xdr:colOff>541867</xdr:colOff>
      <xdr:row>25</xdr:row>
      <xdr:rowOff>135467</xdr:rowOff>
    </xdr:to>
    <xdr:cxnSp macro="">
      <xdr:nvCxnSpPr>
        <xdr:cNvPr id="47" name="Connector: Elbow 46">
          <a:extLst>
            <a:ext uri="{FF2B5EF4-FFF2-40B4-BE49-F238E27FC236}">
              <a16:creationId xmlns:a16="http://schemas.microsoft.com/office/drawing/2014/main" id="{954103EE-B6DD-4C84-A852-25787D522D1D}"/>
            </a:ext>
          </a:extLst>
        </xdr:cNvPr>
        <xdr:cNvCxnSpPr>
          <a:endCxn id="46" idx="1"/>
        </xdr:cNvCxnSpPr>
      </xdr:nvCxnSpPr>
      <xdr:spPr>
        <a:xfrm>
          <a:off x="18118667" y="8906933"/>
          <a:ext cx="2497667" cy="1329267"/>
        </a:xfrm>
        <a:prstGeom prst="bentConnector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25</xdr:row>
      <xdr:rowOff>135467</xdr:rowOff>
    </xdr:from>
    <xdr:to>
      <xdr:col>23</xdr:col>
      <xdr:colOff>541867</xdr:colOff>
      <xdr:row>26</xdr:row>
      <xdr:rowOff>42332</xdr:rowOff>
    </xdr:to>
    <xdr:cxnSp macro="">
      <xdr:nvCxnSpPr>
        <xdr:cNvPr id="48" name="Connector: Elbow 47">
          <a:extLst>
            <a:ext uri="{FF2B5EF4-FFF2-40B4-BE49-F238E27FC236}">
              <a16:creationId xmlns:a16="http://schemas.microsoft.com/office/drawing/2014/main" id="{30BF90C3-D7AD-4A99-9F9A-0D4E32D2262B}"/>
            </a:ext>
          </a:extLst>
        </xdr:cNvPr>
        <xdr:cNvCxnSpPr>
          <a:endCxn id="46" idx="1"/>
        </xdr:cNvCxnSpPr>
      </xdr:nvCxnSpPr>
      <xdr:spPr>
        <a:xfrm flipV="1">
          <a:off x="18118667" y="10236200"/>
          <a:ext cx="2497667" cy="48259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25</xdr:row>
      <xdr:rowOff>135467</xdr:rowOff>
    </xdr:from>
    <xdr:to>
      <xdr:col>23</xdr:col>
      <xdr:colOff>541867</xdr:colOff>
      <xdr:row>28</xdr:row>
      <xdr:rowOff>126999</xdr:rowOff>
    </xdr:to>
    <xdr:cxnSp macro="">
      <xdr:nvCxnSpPr>
        <xdr:cNvPr id="49" name="Connector: Elbow 48">
          <a:extLst>
            <a:ext uri="{FF2B5EF4-FFF2-40B4-BE49-F238E27FC236}">
              <a16:creationId xmlns:a16="http://schemas.microsoft.com/office/drawing/2014/main" id="{1899CE1F-C4B7-493E-93BA-F1A56936F404}"/>
            </a:ext>
          </a:extLst>
        </xdr:cNvPr>
        <xdr:cNvCxnSpPr>
          <a:endCxn id="46" idx="1"/>
        </xdr:cNvCxnSpPr>
      </xdr:nvCxnSpPr>
      <xdr:spPr>
        <a:xfrm flipV="1">
          <a:off x="18118667" y="10236200"/>
          <a:ext cx="2497667" cy="1634066"/>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24</xdr:row>
      <xdr:rowOff>296333</xdr:rowOff>
    </xdr:from>
    <xdr:to>
      <xdr:col>21</xdr:col>
      <xdr:colOff>516466</xdr:colOff>
      <xdr:row>24</xdr:row>
      <xdr:rowOff>296333</xdr:rowOff>
    </xdr:to>
    <xdr:cxnSp macro="">
      <xdr:nvCxnSpPr>
        <xdr:cNvPr id="50" name="Straight Connector 49">
          <a:extLst>
            <a:ext uri="{FF2B5EF4-FFF2-40B4-BE49-F238E27FC236}">
              <a16:creationId xmlns:a16="http://schemas.microsoft.com/office/drawing/2014/main" id="{E0CA792B-39D1-4D1B-9A39-A8147D290A6B}"/>
            </a:ext>
          </a:extLst>
        </xdr:cNvPr>
        <xdr:cNvCxnSpPr/>
      </xdr:nvCxnSpPr>
      <xdr:spPr>
        <a:xfrm>
          <a:off x="18118667" y="9821333"/>
          <a:ext cx="1253066"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330200</xdr:colOff>
      <xdr:row>22</xdr:row>
      <xdr:rowOff>270933</xdr:rowOff>
    </xdr:from>
    <xdr:to>
      <xdr:col>16</xdr:col>
      <xdr:colOff>507999</xdr:colOff>
      <xdr:row>22</xdr:row>
      <xdr:rowOff>270933</xdr:rowOff>
    </xdr:to>
    <xdr:cxnSp macro="">
      <xdr:nvCxnSpPr>
        <xdr:cNvPr id="55" name="Straight Connector 54">
          <a:extLst>
            <a:ext uri="{FF2B5EF4-FFF2-40B4-BE49-F238E27FC236}">
              <a16:creationId xmlns:a16="http://schemas.microsoft.com/office/drawing/2014/main" id="{921D384A-E278-9D3F-DCCE-32072CAD129F}"/>
            </a:ext>
          </a:extLst>
        </xdr:cNvPr>
        <xdr:cNvCxnSpPr>
          <a:stCxn id="36" idx="3"/>
          <a:endCxn id="40" idx="1"/>
        </xdr:cNvCxnSpPr>
      </xdr:nvCxnSpPr>
      <xdr:spPr>
        <a:xfrm>
          <a:off x="14918267" y="8906933"/>
          <a:ext cx="139699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330200</xdr:colOff>
      <xdr:row>24</xdr:row>
      <xdr:rowOff>296333</xdr:rowOff>
    </xdr:from>
    <xdr:to>
      <xdr:col>16</xdr:col>
      <xdr:colOff>507999</xdr:colOff>
      <xdr:row>24</xdr:row>
      <xdr:rowOff>296333</xdr:rowOff>
    </xdr:to>
    <xdr:cxnSp macro="">
      <xdr:nvCxnSpPr>
        <xdr:cNvPr id="58" name="Straight Connector 57">
          <a:extLst>
            <a:ext uri="{FF2B5EF4-FFF2-40B4-BE49-F238E27FC236}">
              <a16:creationId xmlns:a16="http://schemas.microsoft.com/office/drawing/2014/main" id="{EB4F51C0-C130-0A4A-06FC-6790BC0E2D34}"/>
            </a:ext>
          </a:extLst>
        </xdr:cNvPr>
        <xdr:cNvCxnSpPr>
          <a:stCxn id="37" idx="3"/>
          <a:endCxn id="41" idx="1"/>
        </xdr:cNvCxnSpPr>
      </xdr:nvCxnSpPr>
      <xdr:spPr>
        <a:xfrm>
          <a:off x="14918267" y="9821333"/>
          <a:ext cx="139699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330200</xdr:colOff>
      <xdr:row>26</xdr:row>
      <xdr:rowOff>42332</xdr:rowOff>
    </xdr:from>
    <xdr:to>
      <xdr:col>16</xdr:col>
      <xdr:colOff>507999</xdr:colOff>
      <xdr:row>26</xdr:row>
      <xdr:rowOff>42332</xdr:rowOff>
    </xdr:to>
    <xdr:cxnSp macro="">
      <xdr:nvCxnSpPr>
        <xdr:cNvPr id="61" name="Straight Connector 60">
          <a:extLst>
            <a:ext uri="{FF2B5EF4-FFF2-40B4-BE49-F238E27FC236}">
              <a16:creationId xmlns:a16="http://schemas.microsoft.com/office/drawing/2014/main" id="{EC193CA5-88CA-B33A-B043-1FBBDAA623CA}"/>
            </a:ext>
          </a:extLst>
        </xdr:cNvPr>
        <xdr:cNvCxnSpPr>
          <a:stCxn id="38" idx="3"/>
          <a:endCxn id="42" idx="1"/>
        </xdr:cNvCxnSpPr>
      </xdr:nvCxnSpPr>
      <xdr:spPr>
        <a:xfrm>
          <a:off x="14918267" y="10718799"/>
          <a:ext cx="139699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330200</xdr:colOff>
      <xdr:row>28</xdr:row>
      <xdr:rowOff>126999</xdr:rowOff>
    </xdr:from>
    <xdr:to>
      <xdr:col>16</xdr:col>
      <xdr:colOff>507999</xdr:colOff>
      <xdr:row>28</xdr:row>
      <xdr:rowOff>126999</xdr:rowOff>
    </xdr:to>
    <xdr:cxnSp macro="">
      <xdr:nvCxnSpPr>
        <xdr:cNvPr id="64" name="Straight Connector 63">
          <a:extLst>
            <a:ext uri="{FF2B5EF4-FFF2-40B4-BE49-F238E27FC236}">
              <a16:creationId xmlns:a16="http://schemas.microsoft.com/office/drawing/2014/main" id="{79AA6D0E-744E-B4F4-116D-338A8829CFB9}"/>
            </a:ext>
          </a:extLst>
        </xdr:cNvPr>
        <xdr:cNvCxnSpPr>
          <a:stCxn id="39" idx="3"/>
          <a:endCxn id="43" idx="1"/>
        </xdr:cNvCxnSpPr>
      </xdr:nvCxnSpPr>
      <xdr:spPr>
        <a:xfrm>
          <a:off x="14918267" y="11870266"/>
          <a:ext cx="1396999" cy="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262467</xdr:colOff>
      <xdr:row>25</xdr:row>
      <xdr:rowOff>135467</xdr:rowOff>
    </xdr:from>
    <xdr:to>
      <xdr:col>28</xdr:col>
      <xdr:colOff>347133</xdr:colOff>
      <xdr:row>25</xdr:row>
      <xdr:rowOff>135469</xdr:rowOff>
    </xdr:to>
    <xdr:cxnSp macro="">
      <xdr:nvCxnSpPr>
        <xdr:cNvPr id="67" name="Straight Arrow Connector 66">
          <a:extLst>
            <a:ext uri="{FF2B5EF4-FFF2-40B4-BE49-F238E27FC236}">
              <a16:creationId xmlns:a16="http://schemas.microsoft.com/office/drawing/2014/main" id="{7E22B8C3-FE59-5F01-CBB4-5B5139F6E741}"/>
            </a:ext>
          </a:extLst>
        </xdr:cNvPr>
        <xdr:cNvCxnSpPr>
          <a:stCxn id="46" idx="3"/>
        </xdr:cNvCxnSpPr>
      </xdr:nvCxnSpPr>
      <xdr:spPr>
        <a:xfrm>
          <a:off x="22165734" y="10236200"/>
          <a:ext cx="1303866" cy="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423333</xdr:colOff>
      <xdr:row>24</xdr:row>
      <xdr:rowOff>338667</xdr:rowOff>
    </xdr:from>
    <xdr:to>
      <xdr:col>27</xdr:col>
      <xdr:colOff>601132</xdr:colOff>
      <xdr:row>24</xdr:row>
      <xdr:rowOff>558801</xdr:rowOff>
    </xdr:to>
    <xdr:sp macro="" textlink="">
      <xdr:nvSpPr>
        <xdr:cNvPr id="71" name="TextBox 70">
          <a:extLst>
            <a:ext uri="{FF2B5EF4-FFF2-40B4-BE49-F238E27FC236}">
              <a16:creationId xmlns:a16="http://schemas.microsoft.com/office/drawing/2014/main" id="{E76F84A8-277C-DF3C-68CB-719D7D12A84A}"/>
            </a:ext>
          </a:extLst>
        </xdr:cNvPr>
        <xdr:cNvSpPr txBox="1"/>
      </xdr:nvSpPr>
      <xdr:spPr>
        <a:xfrm>
          <a:off x="22326600" y="9863667"/>
          <a:ext cx="787399" cy="2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Electricity</a:t>
          </a:r>
        </a:p>
      </xdr:txBody>
    </xdr:sp>
    <xdr:clientData/>
  </xdr:twoCellAnchor>
  <xdr:twoCellAnchor>
    <xdr:from>
      <xdr:col>22</xdr:col>
      <xdr:colOff>237067</xdr:colOff>
      <xdr:row>24</xdr:row>
      <xdr:rowOff>364066</xdr:rowOff>
    </xdr:from>
    <xdr:to>
      <xdr:col>23</xdr:col>
      <xdr:colOff>414866</xdr:colOff>
      <xdr:row>25</xdr:row>
      <xdr:rowOff>8467</xdr:rowOff>
    </xdr:to>
    <xdr:sp macro="" textlink="">
      <xdr:nvSpPr>
        <xdr:cNvPr id="72" name="TextBox 71">
          <a:extLst>
            <a:ext uri="{FF2B5EF4-FFF2-40B4-BE49-F238E27FC236}">
              <a16:creationId xmlns:a16="http://schemas.microsoft.com/office/drawing/2014/main" id="{0A312405-0BBB-FCF9-E697-446F016930BC}"/>
            </a:ext>
          </a:extLst>
        </xdr:cNvPr>
        <xdr:cNvSpPr txBox="1"/>
      </xdr:nvSpPr>
      <xdr:spPr>
        <a:xfrm>
          <a:off x="19701934" y="9889066"/>
          <a:ext cx="787399" cy="2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Steam</a:t>
          </a:r>
        </a:p>
      </xdr:txBody>
    </xdr:sp>
    <xdr:clientData/>
  </xdr:twoCellAnchor>
  <xdr:twoCellAnchor>
    <xdr:from>
      <xdr:col>15</xdr:col>
      <xdr:colOff>127003</xdr:colOff>
      <xdr:row>21</xdr:row>
      <xdr:rowOff>651933</xdr:rowOff>
    </xdr:from>
    <xdr:to>
      <xdr:col>16</xdr:col>
      <xdr:colOff>160869</xdr:colOff>
      <xdr:row>22</xdr:row>
      <xdr:rowOff>313267</xdr:rowOff>
    </xdr:to>
    <xdr:sp macro="" textlink="">
      <xdr:nvSpPr>
        <xdr:cNvPr id="73" name="TextBox 72">
          <a:extLst>
            <a:ext uri="{FF2B5EF4-FFF2-40B4-BE49-F238E27FC236}">
              <a16:creationId xmlns:a16="http://schemas.microsoft.com/office/drawing/2014/main" id="{0B5BE40A-8C62-5A19-B9BA-DE56BFDDBD6D}"/>
            </a:ext>
          </a:extLst>
        </xdr:cNvPr>
        <xdr:cNvSpPr txBox="1"/>
      </xdr:nvSpPr>
      <xdr:spPr>
        <a:xfrm>
          <a:off x="15324670" y="8458200"/>
          <a:ext cx="643466" cy="49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Input</a:t>
          </a:r>
        </a:p>
      </xdr:txBody>
    </xdr:sp>
    <xdr:clientData/>
  </xdr:twoCellAnchor>
  <xdr:twoCellAnchor>
    <xdr:from>
      <xdr:col>15</xdr:col>
      <xdr:colOff>127003</xdr:colOff>
      <xdr:row>23</xdr:row>
      <xdr:rowOff>381000</xdr:rowOff>
    </xdr:from>
    <xdr:to>
      <xdr:col>16</xdr:col>
      <xdr:colOff>160869</xdr:colOff>
      <xdr:row>24</xdr:row>
      <xdr:rowOff>338667</xdr:rowOff>
    </xdr:to>
    <xdr:sp macro="" textlink="">
      <xdr:nvSpPr>
        <xdr:cNvPr id="74" name="TextBox 73">
          <a:extLst>
            <a:ext uri="{FF2B5EF4-FFF2-40B4-BE49-F238E27FC236}">
              <a16:creationId xmlns:a16="http://schemas.microsoft.com/office/drawing/2014/main" id="{148469B4-6579-C538-1558-A1A5F5C386B0}"/>
            </a:ext>
          </a:extLst>
        </xdr:cNvPr>
        <xdr:cNvSpPr txBox="1"/>
      </xdr:nvSpPr>
      <xdr:spPr>
        <a:xfrm>
          <a:off x="15324670" y="9372600"/>
          <a:ext cx="643466" cy="49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Input</a:t>
          </a:r>
        </a:p>
      </xdr:txBody>
    </xdr:sp>
    <xdr:clientData/>
  </xdr:twoCellAnchor>
  <xdr:twoCellAnchor>
    <xdr:from>
      <xdr:col>15</xdr:col>
      <xdr:colOff>127003</xdr:colOff>
      <xdr:row>25</xdr:row>
      <xdr:rowOff>160867</xdr:rowOff>
    </xdr:from>
    <xdr:to>
      <xdr:col>16</xdr:col>
      <xdr:colOff>160869</xdr:colOff>
      <xdr:row>26</xdr:row>
      <xdr:rowOff>76200</xdr:rowOff>
    </xdr:to>
    <xdr:sp macro="" textlink="">
      <xdr:nvSpPr>
        <xdr:cNvPr id="75" name="TextBox 74">
          <a:extLst>
            <a:ext uri="{FF2B5EF4-FFF2-40B4-BE49-F238E27FC236}">
              <a16:creationId xmlns:a16="http://schemas.microsoft.com/office/drawing/2014/main" id="{B8683798-72D9-129B-16A8-9AA0E14C227E}"/>
            </a:ext>
          </a:extLst>
        </xdr:cNvPr>
        <xdr:cNvSpPr txBox="1"/>
      </xdr:nvSpPr>
      <xdr:spPr>
        <a:xfrm>
          <a:off x="15324670" y="10261600"/>
          <a:ext cx="643466" cy="49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Input</a:t>
          </a:r>
        </a:p>
      </xdr:txBody>
    </xdr:sp>
    <xdr:clientData/>
  </xdr:twoCellAnchor>
  <xdr:twoCellAnchor>
    <xdr:from>
      <xdr:col>15</xdr:col>
      <xdr:colOff>127003</xdr:colOff>
      <xdr:row>27</xdr:row>
      <xdr:rowOff>220133</xdr:rowOff>
    </xdr:from>
    <xdr:to>
      <xdr:col>16</xdr:col>
      <xdr:colOff>160869</xdr:colOff>
      <xdr:row>28</xdr:row>
      <xdr:rowOff>177800</xdr:rowOff>
    </xdr:to>
    <xdr:sp macro="" textlink="">
      <xdr:nvSpPr>
        <xdr:cNvPr id="76" name="TextBox 75">
          <a:extLst>
            <a:ext uri="{FF2B5EF4-FFF2-40B4-BE49-F238E27FC236}">
              <a16:creationId xmlns:a16="http://schemas.microsoft.com/office/drawing/2014/main" id="{FB29DA78-486D-EF3D-245E-009219058FA6}"/>
            </a:ext>
          </a:extLst>
        </xdr:cNvPr>
        <xdr:cNvSpPr txBox="1"/>
      </xdr:nvSpPr>
      <xdr:spPr>
        <a:xfrm>
          <a:off x="15324670" y="11430000"/>
          <a:ext cx="643466" cy="491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Users\aa\AppData\Roaming\Microsoft\Excel\201-04REL-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himankp742\Desktop\UPCL\Sales%20Com%20data\destop%20doc\Commercial%20Diary%20April%201%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mc\c\My%20Documents\SpecialREPORT-MAY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58.1.107\c$\Documents%20and%20Settings\shashankandey\My%20Documents\ARR-FY08\DEMFIXL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25.7.87\vsj\VSJ\EXCEL\I.Tax%20A.Y.2005-06\IT%20Return\REL\80IA%20working%20&amp;%20Computation%20TOR-AY%2005-06-Revised%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cuments%20and%20Settings\shashankandey\My%20Documents\ARR-FY08\DEMFIXL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My%20Documents%202007-08,%202008-09%20&amp;%202009-10\02%20Job%20Excel\09%20Commercial%20Diary%202010\Commercial%20Diary%20April%201%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shashankandey\My%20Documents\ARR-FY08\DEMFIXL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tel\d\BAS\ON%20THE%20JOB\Cost%20Accounting%20Formats\Poorv%20Discom\CAR%20Model\BS\Raw%20TB%20Data%20&amp;%20Cap-CAU%20as%20Ge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Administrator\Application%20Data\Microsoft\Excel\My%20Documents%202007-08,%202008-09%20&amp;%202009-10\02%20Job%20Excel\09%20Commercial%20Diary%202010\Commercial%20Diary%20April%201%2020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BAS\ON%20THE%20JOB\Cost%20Accounting%20Formats\Poorv%20Discom\CAR%20Model\BS\Raw%20TB%20Data%20&amp;%20Cap-CAU%20as%20Ge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ennt\ksm\My%20Documents\AC\2002\fatax01-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iepc7\Performance\PERFORMANCE\ocm\Yearly_perf\OCMJAN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epc7\RRK%20PEN%20DATA_28.01.2008\Performance\PERFORMANCE\ocm\Yearly_perf\OCMJAN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tel\d\Documents%20and%20Settings\sakmoc981\Desktop\Draft%20East%20Discom%20Sales%20ModelNov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01-04REL-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c\Model%20FY%2006-07\Copy%20of%20LFore-20-oct-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RISAdvisory\UPERC\Assistance%20to%20UPERC%20on%20ARR%20Tariff%20Petitions\Workings\Post%20audited%20accounts\ARR\Revenue%20Model%20-%20Rev%201%20-%20Final%20for%20Chairman%20Si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52.65.45\c\NSS\MOB\MOBPLAN\STR_PLAN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atel\d\WEST%20DISCOM%20SJ\SHAILENDRA\WEST%20DISCOM\Business%20Plan\Final%20Model%20BP%202010-11%20to%202017\West%20Final%20Business%20Plan%20Model%20June%202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Power_Purchase\1.1_Power%20Purchase_v4_as%20per%20MPERC%20regulati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sers\dineshy863\Downloads\UPERC\FY%202016-17\Draft%20Orders\DVVNL\Petition\PuVVNL%20-%20Revenue%20Dat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Users\dineshy863\Downloads\UPERC\FY%202016-17\Draft%20Orders\DVVNL\Petition\FY%202014-15(P)\MVVNL%20-%20Revenue%20Data%2015-16(P).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Assignments%20in%20FY%202009-10\UERC%20R1\Santosh%20Workings\UPCL%20Power%20Purchase\Latest%20Models\New%20Folder\New%20Folder\Chairman%20workings\Bhadra\Power\APSEB\Tariff%20Filing\TARIFF%20MODEL\TARIFF_I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IMS\CD%20Recd%20from%20DERC%20for%20Verification%20on%2021st%20Mar%2006\BYPL_RIMS_DISCOM_template-27th%20M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Naveen/My%20Documents/Naveen/Tariff%202006-07/CPG/Op%20BS%20Final%2016052005/Asset%20Disaggregation%2017.04.05%20With%20Residual%20MPSEB/Raw%20TB%20Data%20&amp;%20Cap-CAU%20as%20Ge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Cal-work\116475%20(Uttar%20Pradesh)\Trip_2003_10\Load%20forecasting\LFore_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Cal-work\116475%20(Uttar%20Pradesh)\Trip_2003_10\Load%20forecasting\LFore_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ssignments%20in%20FY%202009-10\UERC%20R1\Santosh%20Workings\UPCL%20Power%20Purchase\Latest%20Models\New%20Folder\New%20Folder\Chairman%20workings\UP\FINANCE\Model-PwC\Model%201901\upse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ca3\d\payroll\pf%20yearly%20return%2026.04.07%20final\main%20files%20gvn%20to%20pf%20dept\pf%20yearly%20return%2026.04.07.xls%20-%20summar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IT\MSD%20India%20IS%20Inventor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nts%20and%20Settings\saikrishna\Desktop\ARR-06-07%20Annexures\New%20Folder\Model%20FY%202006-07%20181105%20BRP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da_server\scada\PROGRESS-REPORT\Nov%20'04\30Nov-04\Chirag\TEMP\weekly-rpt-latest.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Users/satyasuranjeetb333/Documents/PwC/Support%20to%20MPPMCL%20and%20MP%20Discoms/West%20Discom/ARR%20FINAL_Satya/MP%20West-ARR%20filing/West%20Dicom%20ARR_Umesh/Central%20Discom/MPERC%20formats_Central_FY15_16.11.13.xlsx?8727040F" TargetMode="External"/><Relationship Id="rId1" Type="http://schemas.openxmlformats.org/officeDocument/2006/relationships/externalLinkPath" Target="file:///\\8727040F\MPERC%20formats_Central_FY15_16.11.1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201-04REL-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atabank\1-Projects%20In%20Hand\DFID\ARR%202003-04\Arr%20Petition%202003-04\For%20Submission\ARR%20Forms%20For%20Submiss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himankp742\Desktop\GUVNL\Old\Draft%20PP%20&amp;%20Revenue%20Model_v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Documents%20and%20Settings\gangira\Desktop\KPMG\Financial%20Mo\Final%20Model\PF_Modelling_KPMG%20v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BSES%20Stat%20Audit%202010%20-%2011\WINDOWS\TEMP\User%20Authorisatio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izard\c$\NSS\MOB\MOBPLAN\PPG_MOB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H\overhds\Nov01\north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Documents%20and%20Settings\tsahoo.DLFLOR\Desktop\BUDGET%20Jul%2006\Working\BUDGET%20Jul%2006\Trading%20Summary%20Revised%20Budget%2006-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Documents%20and%20Settings\admin\Desktop\FOBS\Final%20Notified%20Balance%20sheet%20MPPKVVCL\Fixed%20Asset%20and%20depn%20details\Depreciation%20working\Distribution%20WZ%20&amp;%20Transco%202005-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nurag\My%20Documents\petitions\Petition%20for%20trans%20ARR.doc\Databank\1-Projects%20In%20Hand\DFID\ARR%202003-04\Arr%20Petition%202003-04\For%20Submission\ARR%20Forms%20For%20Submiss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Sameer's%20folder\MSEB\Tariff%20Filing%202003-04\Outputs\Models\Working%20Models\old\Dispatch%202.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ABPS%2020.1.2017/MPERC/Discoms%20Order/Tariff%20for%20FY%202018-19/22.1.2018/Submission%20of%20ARR%20petition%20to%20MPERC_FY19/Final_Model/Consolidated%20Summary.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52.65.45\c\mss\Fortnightly%20progress%20reports\NLDO%20Ph%201A\13_GIS%20INTEGRATION08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ata/ICEA/EMR%20YEARLY/EMR2005-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52.65.45\c\Planning\INSTRUMENTATION\Instprof082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ca3\d\payroll\pf%20yearly%20return%2026.04.07%20final\working%20files%20for%20pf%20yearly%20return\PF%20Return%20Yearly\Forms\Challans%20Detail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192.168.1.200\Common%20Server\Sameer's%20folder\MSEB\Tariff%20Filing%202003-04\Outputs\Models\Working%20Models\old\Dispatch%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TN WISE E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0000000"/>
      <sheetName val="BKDNS-11KV"/>
      <sheetName val="BKDNS-33KV"/>
      <sheetName val="BKDNS-EHT"/>
      <sheetName val="Newabstract"/>
      <sheetName val="SHORTFALL"/>
      <sheetName val="ehtbds"/>
      <sheetName val="EHT"/>
      <sheetName val="BKDNS"/>
      <sheetName val="ehtbd"/>
      <sheetName val="PTR-FAILURES"/>
      <sheetName val="DTR-FAILURES"/>
      <sheetName val="disomwiseDTRs"/>
      <sheetName val="EHT-ABSTRACT"/>
      <sheetName val="BKDNS (2)"/>
      <sheetName val="24-07-04 "/>
      <sheetName val="ABST(SOUTH)"/>
      <sheetName val="Profit &amp; Loss"/>
      <sheetName val="Profit &amp; Loss july"/>
      <sheetName val="27-08-04  (2)"/>
      <sheetName val="ABST(SOUTH) rev 08-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sheetData sheetId="2"/>
      <sheetData sheetId="3">
        <row r="1">
          <cell r="B1">
            <v>0</v>
          </cell>
        </row>
      </sheetData>
      <sheetData sheetId="4"/>
      <sheetData sheetId="5"/>
      <sheetData sheetId="6">
        <row r="1">
          <cell r="B1">
            <v>0</v>
          </cell>
        </row>
      </sheetData>
      <sheetData sheetId="7"/>
      <sheetData sheetId="8"/>
      <sheetData sheetId="9">
        <row r="1">
          <cell r="B1">
            <v>0</v>
          </cell>
        </row>
      </sheetData>
      <sheetData sheetId="10"/>
      <sheetData sheetId="11"/>
      <sheetData sheetId="12"/>
      <sheetData sheetId="13"/>
      <sheetData sheetId="14"/>
      <sheetData sheetId="15"/>
      <sheetData sheetId="16"/>
      <sheetData sheetId="17"/>
      <sheetData sheetId="18"/>
      <sheetData sheetId="19">
        <row r="1">
          <cell r="A1" t="str">
            <v>CATEGORY</v>
          </cell>
        </row>
      </sheetData>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AY05-06"/>
      <sheetName val="Oth income (2)"/>
      <sheetName val="Computation as per AO (2)"/>
      <sheetName val="Computation as per AO (3)"/>
      <sheetName val="Tax Liability"/>
      <sheetName val="Computation as per AO"/>
      <sheetName val="MAT (AO)"/>
      <sheetName val="Computation AY05-06 (Revised)"/>
      <sheetName val="MAT (Revised)"/>
      <sheetName val="AdjAs per return-80IA (Revised)"/>
      <sheetName val="Oth income"/>
      <sheetName val="Computation AY05-06"/>
      <sheetName val="MAT"/>
      <sheetName val="Adj As per return-80IA"/>
      <sheetName val="units generated and sold"/>
      <sheetName val="Book Profit"/>
      <sheetName val="Support working"/>
      <sheetName val="FA Addidions Summery"/>
      <sheetName val="IT Depn-Supply-GEN"/>
      <sheetName val="IT Other Div"/>
      <sheetName val=" Dep Samalkot"/>
      <sheetName val="Depn Rspl"/>
      <sheetName val="Exchange Fluctuation"/>
      <sheetName val="tax-free-2004-2005"/>
      <sheetName val="Clause 21(i) Corporate"/>
      <sheetName val="Clause21(i) Supply"/>
      <sheetName val="21(i)-Contract"/>
      <sheetName val="Clause 21(i) DTPS"/>
      <sheetName val="21 (i)RSPL"/>
      <sheetName val="Donation"/>
      <sheetName val="BSPL"/>
      <sheetName val="RRT"/>
      <sheetName val="TDS "/>
      <sheetName val="Indian_client"/>
      <sheetName val="Bhutan_Client"/>
      <sheetName val="working other income"/>
      <sheetName val="Revised Tax Free income"/>
      <sheetName val="LOT 1"/>
      <sheetName val="80IA working &amp; Computation TOR-"/>
      <sheetName val="Assets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2">
          <cell r="A2" t="str">
            <v>RELIANCE ENERGY LIMITED</v>
          </cell>
        </row>
        <row r="3">
          <cell r="A3" t="str">
            <v>BALANCE SHEET AS AT 31ST MARCH, 2005</v>
          </cell>
        </row>
        <row r="4">
          <cell r="A4" t="str">
            <v xml:space="preserve">                             Schedule  </v>
          </cell>
        </row>
        <row r="7">
          <cell r="A7" t="str">
            <v>I.SOURCES OF FUNDS</v>
          </cell>
        </row>
        <row r="8">
          <cell r="A8" t="str">
            <v xml:space="preserve">  (1) Shareholders' Funds</v>
          </cell>
        </row>
        <row r="9">
          <cell r="A9" t="str">
            <v xml:space="preserve">      (a) Share Capital</v>
          </cell>
          <cell r="C9" t="str">
            <v>1</v>
          </cell>
          <cell r="D9">
            <v>1856082469.25</v>
          </cell>
          <cell r="E9">
            <v>1752603945.25</v>
          </cell>
        </row>
        <row r="11">
          <cell r="A11" t="str">
            <v xml:space="preserve">      (b) Share Application Money</v>
          </cell>
          <cell r="D11">
            <v>0</v>
          </cell>
          <cell r="E11">
            <v>0</v>
          </cell>
        </row>
        <row r="12">
          <cell r="A12" t="str">
            <v>@[(Rs. NIL (Rs. 5250)]</v>
          </cell>
        </row>
        <row r="14">
          <cell r="A14" t="str">
            <v xml:space="preserve">(b) Equity Warrants Issued &amp; Subscribed to </v>
          </cell>
          <cell r="D14">
            <v>5680067328</v>
          </cell>
          <cell r="E14">
            <v>0</v>
          </cell>
        </row>
        <row r="15">
          <cell r="A15" t="str">
            <v>(Refer Note No.16)</v>
          </cell>
        </row>
        <row r="17">
          <cell r="A17" t="str">
            <v xml:space="preserve">      (c) Reserves and Surplus</v>
          </cell>
          <cell r="C17" t="str">
            <v>2</v>
          </cell>
          <cell r="D17">
            <v>55862744424.809998</v>
          </cell>
          <cell r="E17">
            <v>49356958190.090004</v>
          </cell>
        </row>
        <row r="20">
          <cell r="A20" t="str">
            <v xml:space="preserve">  (2) Loan Funds</v>
          </cell>
        </row>
        <row r="21">
          <cell r="A21" t="str">
            <v xml:space="preserve">      (a) Secured Loans</v>
          </cell>
          <cell r="C21" t="str">
            <v>3</v>
          </cell>
          <cell r="D21">
            <v>7850000000</v>
          </cell>
          <cell r="E21">
            <v>6850245269.0600004</v>
          </cell>
        </row>
        <row r="22">
          <cell r="A22" t="str">
            <v xml:space="preserve">      (b) Unsecured Loans</v>
          </cell>
          <cell r="C22" t="str">
            <v>4</v>
          </cell>
          <cell r="D22">
            <v>29536686576.599998</v>
          </cell>
          <cell r="E22">
            <v>13458021308</v>
          </cell>
        </row>
        <row r="25">
          <cell r="A25" t="str">
            <v xml:space="preserve">  (3) Deferred Tax Liability (net) (Refer Note No. 9)</v>
          </cell>
          <cell r="D25">
            <v>2605482451</v>
          </cell>
          <cell r="E25">
            <v>2365482451</v>
          </cell>
        </row>
        <row r="27">
          <cell r="A27" t="str">
            <v xml:space="preserve">  (4) Service Line Deposits from Consumers</v>
          </cell>
          <cell r="D27">
            <v>220983026.27000001</v>
          </cell>
          <cell r="E27">
            <v>177428051.80000001</v>
          </cell>
        </row>
        <row r="28">
          <cell r="D28">
            <v>103612046275.93001</v>
          </cell>
          <cell r="E28">
            <v>73960739215.199997</v>
          </cell>
        </row>
        <row r="29">
          <cell r="A29" t="str">
            <v>II.APPLICATION OF FUNDS</v>
          </cell>
        </row>
        <row r="30">
          <cell r="A30" t="str">
            <v xml:space="preserve">  (1) Fixed Assets</v>
          </cell>
          <cell r="C30" t="str">
            <v>5</v>
          </cell>
        </row>
        <row r="31">
          <cell r="A31" t="str">
            <v xml:space="preserve">      (a) Gross Block </v>
          </cell>
          <cell r="D31">
            <v>51729748213.730003</v>
          </cell>
          <cell r="E31">
            <v>50112235280.500008</v>
          </cell>
        </row>
        <row r="32">
          <cell r="A32" t="str">
            <v xml:space="preserve">      (b) Less: Depreciation</v>
          </cell>
          <cell r="D32">
            <v>24528634455.279999</v>
          </cell>
          <cell r="E32">
            <v>20017955104.540001</v>
          </cell>
        </row>
        <row r="33">
          <cell r="A33" t="str">
            <v xml:space="preserve">      (c) Net Block</v>
          </cell>
          <cell r="D33">
            <v>27201113758.450005</v>
          </cell>
          <cell r="E33">
            <v>30094280175.960007</v>
          </cell>
        </row>
        <row r="34">
          <cell r="A34" t="str">
            <v xml:space="preserve">      (d) Capital Work-in-Progress</v>
          </cell>
          <cell r="D34">
            <v>1921850157.9200001</v>
          </cell>
          <cell r="E34">
            <v>837941178.97000003</v>
          </cell>
        </row>
        <row r="35">
          <cell r="D35">
            <v>29122963916.370003</v>
          </cell>
          <cell r="E35">
            <v>30932221354.930008</v>
          </cell>
        </row>
        <row r="37">
          <cell r="A37" t="str">
            <v xml:space="preserve">  (2) Investments</v>
          </cell>
          <cell r="C37" t="str">
            <v>6</v>
          </cell>
          <cell r="D37">
            <v>6962392344.9700003</v>
          </cell>
          <cell r="E37">
            <v>28750419435.700001</v>
          </cell>
        </row>
        <row r="39">
          <cell r="A39" t="str">
            <v xml:space="preserve">  (3) Current Assets,Loans and Advances</v>
          </cell>
          <cell r="C39" t="str">
            <v>7</v>
          </cell>
        </row>
        <row r="40">
          <cell r="A40" t="str">
            <v xml:space="preserve">      (a) Inventories</v>
          </cell>
          <cell r="D40">
            <v>3530834066.04</v>
          </cell>
          <cell r="E40">
            <v>1041627640.76</v>
          </cell>
        </row>
        <row r="41">
          <cell r="A41" t="str">
            <v xml:space="preserve">      (b) Sundry Debtors</v>
          </cell>
          <cell r="D41">
            <v>9309657372.1800003</v>
          </cell>
          <cell r="E41">
            <v>4660996437.3599987</v>
          </cell>
        </row>
        <row r="42">
          <cell r="A42" t="str">
            <v xml:space="preserve">      (c) Cash and Bank Balances</v>
          </cell>
          <cell r="D42">
            <v>60453626383.660004</v>
          </cell>
          <cell r="E42">
            <v>8601554730.3400002</v>
          </cell>
        </row>
        <row r="43">
          <cell r="A43" t="str">
            <v xml:space="preserve">      (d) Other Current Assets</v>
          </cell>
          <cell r="D43">
            <v>1409171171.48</v>
          </cell>
          <cell r="E43">
            <v>2205060226.4499998</v>
          </cell>
        </row>
        <row r="44">
          <cell r="A44" t="str">
            <v xml:space="preserve">      (e) Loans and Advances</v>
          </cell>
          <cell r="D44">
            <v>11701065709.66</v>
          </cell>
          <cell r="E44">
            <v>11955507654.879999</v>
          </cell>
        </row>
        <row r="45">
          <cell r="D45">
            <v>86404354703.020004</v>
          </cell>
          <cell r="E45">
            <v>28464746689.790001</v>
          </cell>
        </row>
        <row r="46">
          <cell r="A46" t="str">
            <v xml:space="preserve">      Less:</v>
          </cell>
        </row>
        <row r="47">
          <cell r="A47" t="str">
            <v xml:space="preserve">      Current Liabilities and Provisions</v>
          </cell>
          <cell r="C47" t="str">
            <v>8</v>
          </cell>
        </row>
        <row r="48">
          <cell r="A48" t="str">
            <v xml:space="preserve">      (a) Current Liabilities</v>
          </cell>
          <cell r="D48">
            <v>14781682171.98</v>
          </cell>
          <cell r="E48">
            <v>10133508291.77</v>
          </cell>
        </row>
        <row r="49">
          <cell r="A49" t="str">
            <v xml:space="preserve">      (b) Provisions</v>
          </cell>
          <cell r="D49">
            <v>4095982516.4499998</v>
          </cell>
          <cell r="E49">
            <v>4053139973.4499998</v>
          </cell>
        </row>
        <row r="50">
          <cell r="D50">
            <v>18877664688.43</v>
          </cell>
          <cell r="E50">
            <v>14186648265.220001</v>
          </cell>
        </row>
        <row r="51">
          <cell r="A51" t="str">
            <v xml:space="preserve">      Net Current Assets </v>
          </cell>
          <cell r="D51">
            <v>67526690014.590004</v>
          </cell>
          <cell r="E51">
            <v>14278098424.57</v>
          </cell>
        </row>
        <row r="53">
          <cell r="A53" t="str">
            <v xml:space="preserve"> (4) Miscellaneous Expenditure</v>
          </cell>
        </row>
        <row r="54">
          <cell r="A54" t="str">
            <v xml:space="preserve">      (to the extent not written off or adjusted)</v>
          </cell>
          <cell r="C54" t="str">
            <v>9</v>
          </cell>
          <cell r="D54">
            <v>0</v>
          </cell>
          <cell r="E54">
            <v>0</v>
          </cell>
        </row>
        <row r="55">
          <cell r="D55">
            <v>103612046275.92999</v>
          </cell>
          <cell r="E55">
            <v>73960739215.200012</v>
          </cell>
        </row>
        <row r="56">
          <cell r="A56" t="str">
            <v xml:space="preserve">  Notes forming part of the accounts</v>
          </cell>
          <cell r="C56" t="str">
            <v>17</v>
          </cell>
          <cell r="D56">
            <v>0</v>
          </cell>
          <cell r="E56">
            <v>0</v>
          </cell>
        </row>
        <row r="58">
          <cell r="A58" t="str">
            <v>RELIANCE ENERGY LIMITED</v>
          </cell>
        </row>
        <row r="59">
          <cell r="A59" t="str">
            <v>PROFIT AND LOSS ACCOUNT FOR THE YEAR ENDED 31ST MARCH, 2005</v>
          </cell>
        </row>
        <row r="61">
          <cell r="A61" t="str">
            <v>Schedule</v>
          </cell>
        </row>
        <row r="64">
          <cell r="A64" t="str">
            <v>INCOME</v>
          </cell>
        </row>
        <row r="65">
          <cell r="A65" t="str">
            <v>Gross Earnings from sale of Electrical Energy</v>
          </cell>
          <cell r="D65">
            <v>29058251707.689999</v>
          </cell>
          <cell r="E65">
            <v>28301189238.960003</v>
          </cell>
        </row>
        <row r="66">
          <cell r="A66" t="str">
            <v>Less: Withdrawal/Rectification of Supplementary/Ad-hoc bills</v>
          </cell>
        </row>
        <row r="67">
          <cell r="A67" t="str">
            <v>Less: Discount for prompt payment of bills</v>
          </cell>
          <cell r="D67">
            <v>98391610.090000004</v>
          </cell>
          <cell r="E67">
            <v>91600032.430000007</v>
          </cell>
        </row>
        <row r="68">
          <cell r="D68">
            <v>28959860097.599998</v>
          </cell>
          <cell r="E68">
            <v>28209589206.530003</v>
          </cell>
        </row>
        <row r="69">
          <cell r="A69" t="str">
            <v xml:space="preserve">Income of  EPC, Contracts and Elastimold Divisions </v>
          </cell>
          <cell r="C69">
            <v>9</v>
          </cell>
          <cell r="D69">
            <v>12438307666.029999</v>
          </cell>
          <cell r="E69">
            <v>5857270356.7200003</v>
          </cell>
        </row>
        <row r="70">
          <cell r="A70" t="str">
            <v>Other Income</v>
          </cell>
          <cell r="C70">
            <v>10</v>
          </cell>
          <cell r="D70">
            <v>4527251263.4200001</v>
          </cell>
          <cell r="E70">
            <v>1760299676.0300002</v>
          </cell>
        </row>
        <row r="71">
          <cell r="D71">
            <v>45925419027.049995</v>
          </cell>
          <cell r="E71">
            <v>35827159239.280006</v>
          </cell>
        </row>
        <row r="72">
          <cell r="A72" t="str">
            <v>EXPENDITURE</v>
          </cell>
        </row>
        <row r="73">
          <cell r="A73" t="str">
            <v>Cost of Electrical Energy purchased (Net)</v>
          </cell>
          <cell r="C73">
            <v>11</v>
          </cell>
          <cell r="D73">
            <v>10040956764</v>
          </cell>
          <cell r="E73">
            <v>10337128189.119999</v>
          </cell>
        </row>
        <row r="74">
          <cell r="A74" t="str">
            <v>Cost of Fuel</v>
          </cell>
          <cell r="D74">
            <v>7359331035.3500004</v>
          </cell>
          <cell r="E74">
            <v>6738270619.1999998</v>
          </cell>
        </row>
        <row r="75">
          <cell r="A75" t="str">
            <v>Tax on Electricity</v>
          </cell>
          <cell r="D75">
            <v>991156557.05999994</v>
          </cell>
          <cell r="E75">
            <v>474254000</v>
          </cell>
        </row>
        <row r="76">
          <cell r="A76" t="str">
            <v>Generation,Distribution, Administration and other Expenses</v>
          </cell>
          <cell r="C76">
            <v>12</v>
          </cell>
          <cell r="D76">
            <v>5379477163.7399998</v>
          </cell>
          <cell r="E76">
            <v>4830889068.2299995</v>
          </cell>
        </row>
        <row r="77">
          <cell r="A77" t="str">
            <v>Expenditure of EPC, Contracts and Elastimold Divisions</v>
          </cell>
          <cell r="C77">
            <v>13</v>
          </cell>
          <cell r="D77">
            <v>11645468996.459999</v>
          </cell>
          <cell r="E77">
            <v>5386468228.0200005</v>
          </cell>
        </row>
        <row r="78">
          <cell r="A78" t="str">
            <v>Interest and Finance Charges</v>
          </cell>
          <cell r="C78">
            <v>14</v>
          </cell>
          <cell r="D78">
            <v>1348165261.1099999</v>
          </cell>
          <cell r="E78">
            <v>699285200.46000004</v>
          </cell>
        </row>
        <row r="79">
          <cell r="A79" t="str">
            <v xml:space="preserve">Depreciation </v>
          </cell>
          <cell r="D79">
            <v>4792649369.3099995</v>
          </cell>
          <cell r="E79">
            <v>4544573556.8499985</v>
          </cell>
        </row>
        <row r="80">
          <cell r="A80" t="str">
            <v>Less: Transferred from General Reserve</v>
          </cell>
          <cell r="D80">
            <v>1328235168</v>
          </cell>
          <cell r="E80">
            <v>1357377851.1600001</v>
          </cell>
        </row>
        <row r="81">
          <cell r="A81" t="str">
            <v xml:space="preserve">         (Refer Note No. 12)</v>
          </cell>
          <cell r="D81">
            <v>3464414201.3099999</v>
          </cell>
          <cell r="E81">
            <v>3187195705.6899986</v>
          </cell>
        </row>
        <row r="82">
          <cell r="D82">
            <v>40228969979.029999</v>
          </cell>
          <cell r="E82">
            <v>31653491010.719997</v>
          </cell>
        </row>
        <row r="83">
          <cell r="A83" t="str">
            <v>Profit before Taxation</v>
          </cell>
          <cell r="D83">
            <v>5696449048.0199966</v>
          </cell>
          <cell r="E83">
            <v>4173668228.560009</v>
          </cell>
        </row>
        <row r="84">
          <cell r="A84" t="str">
            <v>Provision for Income Tax</v>
          </cell>
          <cell r="D84">
            <v>254800000</v>
          </cell>
          <cell r="E84">
            <v>286100000</v>
          </cell>
        </row>
        <row r="85">
          <cell r="A85" t="str">
            <v>Provision for Wealth Tax</v>
          </cell>
          <cell r="D85">
            <v>200000</v>
          </cell>
          <cell r="E85">
            <v>400000</v>
          </cell>
        </row>
        <row r="86">
          <cell r="A86" t="str">
            <v>Deferred Tax (net)</v>
          </cell>
          <cell r="D86">
            <v>240000000</v>
          </cell>
          <cell r="E86">
            <v>216300000</v>
          </cell>
        </row>
        <row r="87">
          <cell r="A87" t="str">
            <v>Net Profit for the Year</v>
          </cell>
          <cell r="D87">
            <v>5201449048.0199966</v>
          </cell>
          <cell r="E87">
            <v>3670868228.560009</v>
          </cell>
        </row>
        <row r="88">
          <cell r="A88" t="str">
            <v>Prior Period Income / (Expenses)</v>
          </cell>
          <cell r="D88">
            <v>-3349248</v>
          </cell>
          <cell r="E88">
            <v>-1001013.2</v>
          </cell>
        </row>
        <row r="89">
          <cell r="A89" t="str">
            <v>Taxation in respect of earlier years</v>
          </cell>
        </row>
        <row r="90">
          <cell r="A90" t="str">
            <v>- Current Tax (net)</v>
          </cell>
          <cell r="D90">
            <v>-4750704</v>
          </cell>
          <cell r="E90">
            <v>-71438649</v>
          </cell>
        </row>
        <row r="91">
          <cell r="A91" t="str">
            <v>- Deferred Tax (net)</v>
          </cell>
          <cell r="D91">
            <v>0</v>
          </cell>
          <cell r="E91">
            <v>0</v>
          </cell>
        </row>
        <row r="92">
          <cell r="A92" t="str">
            <v>Net Profit</v>
          </cell>
          <cell r="D92">
            <v>5202850504.0199966</v>
          </cell>
          <cell r="E92">
            <v>3741305864.3600092</v>
          </cell>
        </row>
        <row r="93">
          <cell r="A93" t="str">
            <v>Balance of Profit brought over from previous year</v>
          </cell>
          <cell r="D93">
            <v>1225598544.9100001</v>
          </cell>
          <cell r="E93">
            <v>937700520.54999995</v>
          </cell>
        </row>
        <row r="94">
          <cell r="A94" t="str">
            <v>Balance of Profit transferred on Amalgamation</v>
          </cell>
          <cell r="D94">
            <v>0</v>
          </cell>
          <cell r="E94">
            <v>18541974</v>
          </cell>
        </row>
        <row r="95">
          <cell r="D95">
            <v>6428449048.9299965</v>
          </cell>
          <cell r="E95">
            <v>4697548358.9100094</v>
          </cell>
        </row>
        <row r="96">
          <cell r="A96" t="str">
            <v xml:space="preserve">Statutory Reserves and other Appropriations </v>
          </cell>
          <cell r="C96">
            <v>15</v>
          </cell>
          <cell r="D96">
            <v>172140258</v>
          </cell>
          <cell r="E96">
            <v>164978635</v>
          </cell>
        </row>
        <row r="97">
          <cell r="A97" t="str">
            <v>Amount available for distribution and Appropriations</v>
          </cell>
          <cell r="D97">
            <v>6256308790.9299965</v>
          </cell>
          <cell r="E97">
            <v>4532569723.9100094</v>
          </cell>
        </row>
        <row r="98">
          <cell r="A98" t="str">
            <v>APPROPRIATIONS</v>
          </cell>
        </row>
        <row r="99">
          <cell r="A99" t="str">
            <v xml:space="preserve">    Interim Dividend on Equity Shares</v>
          </cell>
          <cell r="D99">
            <v>613831308.89999998</v>
          </cell>
          <cell r="E99">
            <v>428424017</v>
          </cell>
        </row>
        <row r="100">
          <cell r="A100" t="str">
            <v xml:space="preserve">    Proposed Dividend on Equity Shares</v>
          </cell>
          <cell r="D100">
            <v>259801919</v>
          </cell>
          <cell r="E100">
            <v>276525504</v>
          </cell>
        </row>
        <row r="101">
          <cell r="A101" t="str">
            <v xml:space="preserve">   Corporate Tax on dividends</v>
          </cell>
          <cell r="D101">
            <v>117365894</v>
          </cell>
          <cell r="E101">
            <v>90321658</v>
          </cell>
        </row>
        <row r="102">
          <cell r="A102" t="str">
            <v xml:space="preserve">   Transfer to Debenture Redemption Reserve</v>
          </cell>
          <cell r="D102">
            <v>262200000</v>
          </cell>
          <cell r="E102">
            <v>261700000</v>
          </cell>
        </row>
        <row r="103">
          <cell r="A103" t="str">
            <v xml:space="preserve">   Transfer to General Reserve</v>
          </cell>
          <cell r="D103">
            <v>3000000000</v>
          </cell>
          <cell r="E103">
            <v>2250000000</v>
          </cell>
        </row>
        <row r="104">
          <cell r="A104" t="str">
            <v xml:space="preserve">   Balance carried to Balance Sheet</v>
          </cell>
          <cell r="D104">
            <v>2003109669.0299969</v>
          </cell>
          <cell r="E104">
            <v>1225598544.9100094</v>
          </cell>
        </row>
        <row r="105">
          <cell r="D105">
            <v>6256308790.9299965</v>
          </cell>
          <cell r="E105">
            <v>4532569723.9100094</v>
          </cell>
        </row>
        <row r="106">
          <cell r="A106" t="str">
            <v>Earnings per Equity Share</v>
          </cell>
          <cell r="C106">
            <v>16</v>
          </cell>
        </row>
        <row r="107">
          <cell r="A107" t="str">
            <v>(Face Value of Rs.10 per share)</v>
          </cell>
        </row>
        <row r="108">
          <cell r="A108" t="str">
            <v xml:space="preserve">   Basic</v>
          </cell>
          <cell r="D108">
            <v>28.065022673387801</v>
          </cell>
          <cell r="E108">
            <v>25.86</v>
          </cell>
        </row>
        <row r="109">
          <cell r="A109" t="str">
            <v xml:space="preserve">   Diluted</v>
          </cell>
          <cell r="D109">
            <v>26.186307433168345</v>
          </cell>
          <cell r="E109">
            <v>24.26</v>
          </cell>
        </row>
        <row r="111">
          <cell r="A111" t="str">
            <v>Notes forming part of the accounts</v>
          </cell>
          <cell r="C111">
            <v>17</v>
          </cell>
        </row>
        <row r="113">
          <cell r="A113" t="str">
            <v>RELIANCE ENERGY LIMITED</v>
          </cell>
        </row>
        <row r="114">
          <cell r="A114" t="str">
            <v xml:space="preserve">SCHEDULES ANNEXED TO AND FORMING PART OF THE ACCOUNTS                            </v>
          </cell>
        </row>
        <row r="117">
          <cell r="A117" t="str">
            <v>SCHEDULE 1 - SHARE CAPITAL</v>
          </cell>
        </row>
        <row r="118">
          <cell r="A118" t="str">
            <v xml:space="preserve"> (a) Authorised -</v>
          </cell>
        </row>
        <row r="119">
          <cell r="A119" t="str">
            <v>25,00,00,000  Equity Shares of Rs.10 each</v>
          </cell>
          <cell r="D119">
            <v>2500000000</v>
          </cell>
        </row>
        <row r="120">
          <cell r="A120" t="str">
            <v xml:space="preserve">       80,00,000 Equity Shares of Rs.10 each with differential rights</v>
          </cell>
          <cell r="D120">
            <v>80000000</v>
          </cell>
        </row>
        <row r="121">
          <cell r="A121" t="str">
            <v xml:space="preserve"> 155,00,00,000 (5,00,00,000)  Cumulative Redeemable </v>
          </cell>
        </row>
        <row r="122">
          <cell r="A122" t="str">
            <v xml:space="preserve">                     Preference Shares of Rs 10 each</v>
          </cell>
          <cell r="D122">
            <v>15500000000</v>
          </cell>
        </row>
        <row r="123">
          <cell r="A123" t="str">
            <v xml:space="preserve"> 4,20,00,000  Unclassified Shares of Rs.10  each</v>
          </cell>
          <cell r="D123">
            <v>420000000</v>
          </cell>
        </row>
        <row r="124">
          <cell r="D124">
            <v>18500000000</v>
          </cell>
        </row>
        <row r="125">
          <cell r="A125" t="str">
            <v xml:space="preserve"> (b) Issued -</v>
          </cell>
        </row>
        <row r="126">
          <cell r="A126" t="str">
            <v xml:space="preserve">       (i ) 15,08,87,630   Equity Shares of Rs.10 each</v>
          </cell>
          <cell r="D126">
            <v>1508876300</v>
          </cell>
        </row>
        <row r="127">
          <cell r="A127" t="str">
            <v xml:space="preserve">       (ii)   4,72,39,706 (4,62,40,697)  Equity Shares of Rs.10 each</v>
          </cell>
        </row>
        <row r="128">
          <cell r="A128" t="str">
            <v xml:space="preserve">                               by way of Global Depository Receipts</v>
          </cell>
          <cell r="D128">
            <v>472397060</v>
          </cell>
        </row>
        <row r="129">
          <cell r="D129">
            <v>1981273360</v>
          </cell>
        </row>
        <row r="130">
          <cell r="A130" t="str">
            <v xml:space="preserve"> (c) Subscribed  -</v>
          </cell>
        </row>
        <row r="131">
          <cell r="A131" t="str">
            <v xml:space="preserve">            18,55,72,799 (17,51,54,713) Equity Shares of Rs.10 each </v>
          </cell>
        </row>
        <row r="132">
          <cell r="A132" t="str">
            <v xml:space="preserve">                                                      fully paid up</v>
          </cell>
          <cell r="D132">
            <v>1855727990</v>
          </cell>
        </row>
        <row r="133">
          <cell r="A133" t="str">
            <v xml:space="preserve">   Add: Forfeited Shares- Amounts Originally paid up</v>
          </cell>
          <cell r="D133">
            <v>354479.25</v>
          </cell>
        </row>
        <row r="136">
          <cell r="D136">
            <v>1856082469.25</v>
          </cell>
        </row>
        <row r="137">
          <cell r="A137" t="str">
            <v xml:space="preserve">    Of the above Equity Shares -</v>
          </cell>
        </row>
        <row r="138">
          <cell r="A138" t="str">
            <v>(i) 1,38,400  Shares were allotted as fully paid up pursuant to a contract</v>
          </cell>
        </row>
        <row r="139">
          <cell r="A139" t="str">
            <v xml:space="preserve">  without payment being received in cash</v>
          </cell>
        </row>
        <row r="141">
          <cell r="A141" t="str">
            <v xml:space="preserve">(ii) 80,96,070  Shares were allotted as fully paid up Bonus Shares by </v>
          </cell>
        </row>
        <row r="142">
          <cell r="A142" t="str">
            <v>capitalisation of Rs.1,70,020 from Share Premium</v>
          </cell>
        </row>
        <row r="143">
          <cell r="A143" t="str">
            <v>Account and Rs.8,07,90,680 from General Reserve</v>
          </cell>
        </row>
        <row r="145">
          <cell r="A145" t="str">
            <v xml:space="preserve">(iii) 8,36,790  Shares were allotted on conversion of 7% </v>
          </cell>
        </row>
        <row r="146">
          <cell r="A146" t="str">
            <v>`B'Class Convertible Debentures</v>
          </cell>
        </row>
        <row r="148">
          <cell r="A148" t="str">
            <v xml:space="preserve">(iv)      56,100 Shares were allotted on conversion of 8.5% </v>
          </cell>
        </row>
        <row r="149">
          <cell r="A149" t="str">
            <v>`F'Class Convertible Debentures</v>
          </cell>
        </row>
        <row r="151">
          <cell r="A151" t="str">
            <v xml:space="preserve">(v)  4,59,92,760  Shares were allotted on conversion of 12.5% </v>
          </cell>
        </row>
        <row r="152">
          <cell r="A152" t="str">
            <v>Fully Convertible Debentures</v>
          </cell>
        </row>
        <row r="154">
          <cell r="A154" t="str">
            <v xml:space="preserve">(vi)  5,39,87,736  Shares were allotted on conversion of 15% </v>
          </cell>
        </row>
        <row r="155">
          <cell r="A155" t="str">
            <v xml:space="preserve"> Fully Convertible Debentures</v>
          </cell>
        </row>
        <row r="157">
          <cell r="A157" t="str">
            <v>(vii)  2,60,41,650  Shares were issued by way of Global Depository</v>
          </cell>
        </row>
        <row r="158">
          <cell r="A158" t="str">
            <v xml:space="preserve"> Receipts (GDR) through an international offering in  U.S.Dollars.</v>
          </cell>
        </row>
        <row r="159">
          <cell r="A159" t="str">
            <v xml:space="preserve"> [Out of which outstanding GDRs as at 31st March,2005 - 8,28,952 (8,28,952)]</v>
          </cell>
        </row>
        <row r="655">
          <cell r="A655" t="str">
            <v>RELIANCE ENERGY LIMITED</v>
          </cell>
        </row>
        <row r="656">
          <cell r="A656" t="str">
            <v xml:space="preserve">SCHEDULES ANNEXED TO AND FORMING PART OF THE ACCOUNTS                            </v>
          </cell>
        </row>
        <row r="659">
          <cell r="A659" t="str">
            <v>SCHEDULE 13 - EXPENDITURE OF EPC, CONTRACTS AND ELASTIMOLD DIVISIONS</v>
          </cell>
        </row>
        <row r="660">
          <cell r="A660" t="str">
            <v>(Other than Common Expenditure)</v>
          </cell>
        </row>
        <row r="661">
          <cell r="A661" t="str">
            <v>Cost of Materials and Sub-contract Charges</v>
          </cell>
          <cell r="D661">
            <v>10862739190.07</v>
          </cell>
        </row>
        <row r="663">
          <cell r="A663" t="str">
            <v>Cost of Elastimold</v>
          </cell>
          <cell r="D663">
            <v>12957933</v>
          </cell>
        </row>
        <row r="665">
          <cell r="A665" t="str">
            <v>Rent</v>
          </cell>
          <cell r="D665">
            <v>15926267.24</v>
          </cell>
        </row>
        <row r="666">
          <cell r="A666" t="str">
            <v>Repairs and Maintenance:</v>
          </cell>
        </row>
        <row r="667">
          <cell r="A667" t="str">
            <v>- Buildings</v>
          </cell>
          <cell r="D667">
            <v>5363222.6399999997</v>
          </cell>
        </row>
        <row r="668">
          <cell r="A668" t="str">
            <v xml:space="preserve">- Plant and Machinery </v>
          </cell>
          <cell r="D668">
            <v>11711088.52</v>
          </cell>
        </row>
        <row r="669">
          <cell r="A669" t="str">
            <v>-Other Assets</v>
          </cell>
          <cell r="D669">
            <v>3963988.48</v>
          </cell>
        </row>
        <row r="671">
          <cell r="A671" t="str">
            <v>Salaries, Wages and Bonus</v>
          </cell>
          <cell r="D671">
            <v>124049735.94</v>
          </cell>
        </row>
        <row r="673">
          <cell r="A673" t="str">
            <v>Contribution to Provident Fund and Other Funds</v>
          </cell>
          <cell r="D673">
            <v>14265147.9</v>
          </cell>
        </row>
        <row r="675">
          <cell r="A675" t="str">
            <v>Contribution To Gratuity Fund</v>
          </cell>
          <cell r="D675">
            <v>14076535.84</v>
          </cell>
        </row>
        <row r="677">
          <cell r="A677" t="str">
            <v>Workmen and Staff Welfare Expenses</v>
          </cell>
          <cell r="D677">
            <v>28789179.879999999</v>
          </cell>
        </row>
        <row r="679">
          <cell r="A679" t="str">
            <v>Insurance</v>
          </cell>
          <cell r="D679">
            <v>40813955.270000003</v>
          </cell>
        </row>
        <row r="681">
          <cell r="A681" t="str">
            <v>Rates and Taxes</v>
          </cell>
          <cell r="D681">
            <v>56160235.869999997</v>
          </cell>
        </row>
        <row r="683">
          <cell r="A683" t="str">
            <v xml:space="preserve">Miscellaneous Expenses </v>
          </cell>
          <cell r="D683">
            <v>329244578.82999998</v>
          </cell>
        </row>
        <row r="684">
          <cell r="A684" t="str">
            <v>[Includes Exchange Fluctuation Profit/(Loss) Rs.0.22 lacs (Rs.1.05 crore)]</v>
          </cell>
        </row>
        <row r="685">
          <cell r="A685" t="str">
            <v>Legal and Professional Charges</v>
          </cell>
          <cell r="D685">
            <v>554105</v>
          </cell>
        </row>
        <row r="687">
          <cell r="A687" t="str">
            <v>Loss on sale of assets</v>
          </cell>
          <cell r="D687">
            <v>681995.51</v>
          </cell>
        </row>
        <row r="689">
          <cell r="A689" t="str">
            <v>Bad Debts</v>
          </cell>
          <cell r="D689">
            <v>860216.46</v>
          </cell>
        </row>
        <row r="691">
          <cell r="A691" t="str">
            <v>Provision for Doubtful Debts</v>
          </cell>
          <cell r="D691">
            <v>123311620.01000001</v>
          </cell>
        </row>
        <row r="692">
          <cell r="D692">
            <v>11645468996.459999</v>
          </cell>
        </row>
        <row r="694">
          <cell r="A694" t="str">
            <v>RELIANCE ENERGY LIMITED</v>
          </cell>
        </row>
        <row r="695">
          <cell r="A695" t="str">
            <v xml:space="preserve">SCHEDULES ANNEXED TO AND FORMING PART OF THE ACCOUNTS                            </v>
          </cell>
        </row>
        <row r="698">
          <cell r="A698" t="str">
            <v>SCHEDULE 14 - INTEREST AND FINANCE CHARGES</v>
          </cell>
        </row>
        <row r="699">
          <cell r="A699" t="str">
            <v>Interest and Financing Charges on:</v>
          </cell>
        </row>
        <row r="700">
          <cell r="A700" t="str">
            <v xml:space="preserve">    Debentures</v>
          </cell>
          <cell r="D700">
            <v>436040000</v>
          </cell>
        </row>
        <row r="702">
          <cell r="A702" t="str">
            <v xml:space="preserve">    Term Loans</v>
          </cell>
          <cell r="D702">
            <v>383532240.56999999</v>
          </cell>
        </row>
        <row r="704">
          <cell r="A704" t="str">
            <v xml:space="preserve">    Working capital and other borrowings</v>
          </cell>
          <cell r="D704">
            <v>21172993.329999998</v>
          </cell>
        </row>
        <row r="706">
          <cell r="A706" t="str">
            <v xml:space="preserve">    Security Deposits from Consumers</v>
          </cell>
          <cell r="D706">
            <v>95066785.670000002</v>
          </cell>
        </row>
        <row r="708">
          <cell r="A708" t="str">
            <v xml:space="preserve">    Others</v>
          </cell>
          <cell r="D708">
            <v>1619452</v>
          </cell>
        </row>
        <row r="710">
          <cell r="A710" t="str">
            <v xml:space="preserve">Other finance Charges </v>
          </cell>
          <cell r="D710">
            <v>410733789.54000002</v>
          </cell>
        </row>
        <row r="711">
          <cell r="D711">
            <v>1348165261.1099999</v>
          </cell>
        </row>
        <row r="713">
          <cell r="A713" t="str">
            <v xml:space="preserve">SCHEDULE 15 - STATUTORY RESERVES AND OTHER APPROPRIATIONS </v>
          </cell>
        </row>
        <row r="715">
          <cell r="A715" t="str">
            <v>Contingencies Reserve</v>
          </cell>
          <cell r="D715">
            <v>172140258</v>
          </cell>
        </row>
        <row r="716">
          <cell r="D716">
            <v>172140258</v>
          </cell>
        </row>
        <row r="723">
          <cell r="A723" t="str">
            <v>SCHEDULE 16 - EARNINGS PER EQUITY SHARE</v>
          </cell>
        </row>
        <row r="725">
          <cell r="A725" t="str">
            <v>I  Profit for Basic and Diluted Earning per Share</v>
          </cell>
        </row>
        <row r="727">
          <cell r="A727" t="str">
            <v>Net Profit (for Basic) (a)</v>
          </cell>
          <cell r="D727">
            <v>5202850504.0199966</v>
          </cell>
        </row>
        <row r="728">
          <cell r="A728" t="str">
            <v>Adjustment</v>
          </cell>
        </row>
        <row r="729">
          <cell r="A729" t="str">
            <v>Add: Interest  on Foreign Currency Convertible Bonds (FCCB) (net of tax)</v>
          </cell>
          <cell r="D729">
            <v>2366425.6564624999</v>
          </cell>
        </row>
        <row r="730">
          <cell r="A730" t="str">
            <v>Add: Redemption Redemption on the Foreign Currency        Convertible Bonds (FCCB) (net of tax)</v>
          </cell>
          <cell r="D730">
            <v>154251399.92471251</v>
          </cell>
        </row>
        <row r="732">
          <cell r="A732" t="str">
            <v>Net Profit (for Diluted) (b)</v>
          </cell>
          <cell r="D732">
            <v>5359468329.6011715</v>
          </cell>
        </row>
        <row r="734">
          <cell r="A734" t="str">
            <v>II Weighted average number of Equity Shares</v>
          </cell>
        </row>
        <row r="736">
          <cell r="A736" t="str">
            <v>For Basic Earnings per share ( c)</v>
          </cell>
          <cell r="D736">
            <v>185385580</v>
          </cell>
        </row>
        <row r="737">
          <cell r="A737" t="str">
            <v xml:space="preserve">   Add:Adjustment for conversion /Issue of shares/Warrants</v>
          </cell>
          <cell r="D737">
            <v>19280717</v>
          </cell>
        </row>
        <row r="738">
          <cell r="A738" t="str">
            <v xml:space="preserve">   Add:Adjustment for allotment pending against Application money</v>
          </cell>
          <cell r="D738">
            <v>525</v>
          </cell>
        </row>
        <row r="739">
          <cell r="A739" t="str">
            <v>For Diluted Earnings per share (d)</v>
          </cell>
          <cell r="D739">
            <v>204666822</v>
          </cell>
        </row>
        <row r="741">
          <cell r="A741" t="str">
            <v>III Earnings per share (Weighted Average)</v>
          </cell>
        </row>
        <row r="742">
          <cell r="A742" t="str">
            <v>Basic (a/c)</v>
          </cell>
          <cell r="D742">
            <v>28.065022662604054</v>
          </cell>
        </row>
        <row r="744">
          <cell r="A744" t="str">
            <v>Diluted (b/d)</v>
          </cell>
          <cell r="D744">
            <v>26.186307469029696</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row r="1">
          <cell r="B1">
            <v>0</v>
          </cell>
        </row>
      </sheetData>
      <sheetData sheetId="5"/>
      <sheetData sheetId="6"/>
      <sheetData sheetId="7">
        <row r="1">
          <cell r="B1">
            <v>0</v>
          </cell>
        </row>
      </sheetData>
      <sheetData sheetId="8"/>
      <sheetData sheetId="9"/>
      <sheetData sheetId="10">
        <row r="1">
          <cell r="B1">
            <v>0</v>
          </cell>
        </row>
      </sheetData>
      <sheetData sheetId="11"/>
      <sheetData sheetId="12"/>
      <sheetData sheetId="13"/>
      <sheetData sheetId="14"/>
      <sheetData sheetId="15"/>
      <sheetData sheetId="16"/>
      <sheetData sheetId="17"/>
      <sheetData sheetId="18"/>
      <sheetData sheetId="19">
        <row r="1">
          <cell r="A1" t="str">
            <v>CATEGORY</v>
          </cell>
        </row>
      </sheetData>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row r="1">
          <cell r="B1">
            <v>0</v>
          </cell>
        </row>
      </sheetData>
      <sheetData sheetId="5"/>
      <sheetData sheetId="6"/>
      <sheetData sheetId="7">
        <row r="1">
          <cell r="B1">
            <v>0</v>
          </cell>
        </row>
      </sheetData>
      <sheetData sheetId="8"/>
      <sheetData sheetId="9"/>
      <sheetData sheetId="10">
        <row r="1">
          <cell r="B1">
            <v>0</v>
          </cell>
        </row>
      </sheetData>
      <sheetData sheetId="11"/>
      <sheetData sheetId="12"/>
      <sheetData sheetId="13"/>
      <sheetData sheetId="14"/>
      <sheetData sheetId="15"/>
      <sheetData sheetId="16"/>
      <sheetData sheetId="17"/>
      <sheetData sheetId="18"/>
      <sheetData sheetId="19">
        <row r="1">
          <cell r="A1" t="str">
            <v>CATEGORY</v>
          </cell>
        </row>
      </sheetData>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Coalmine"/>
    </sheetNames>
    <sheetDataSet>
      <sheetData sheetId="0" refreshError="1">
        <row r="4">
          <cell r="A4" t="str">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cell>
          <cell r="J5">
            <v>0</v>
          </cell>
          <cell r="K5">
            <v>57</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cell>
          <cell r="J6">
            <v>0</v>
          </cell>
          <cell r="K6">
            <v>60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cell>
          <cell r="J7">
            <v>0</v>
          </cell>
          <cell r="K7">
            <v>160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N19">
            <v>852784</v>
          </cell>
          <cell r="O19">
            <v>0.95899999999999996</v>
          </cell>
          <cell r="P19">
            <v>3494</v>
          </cell>
          <cell r="Q19">
            <v>3.93</v>
          </cell>
        </row>
        <row r="20">
          <cell r="A20" t="str">
            <v>a</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cell>
          <cell r="J21">
            <v>0</v>
          </cell>
          <cell r="K21">
            <v>212</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cell>
          <cell r="L35" t="str">
            <v/>
          </cell>
          <cell r="M35" t="str">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cell r="B38" t="str">
            <v>91-92</v>
          </cell>
          <cell r="C38">
            <v>400</v>
          </cell>
          <cell r="D38">
            <v>2040</v>
          </cell>
          <cell r="E38">
            <v>1473.96</v>
          </cell>
          <cell r="F38">
            <v>72.252941176470586</v>
          </cell>
          <cell r="G38">
            <v>58.622000000000007</v>
          </cell>
          <cell r="H38">
            <v>41.950136612021858</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row>
        <row r="43">
          <cell r="A43">
            <v>5</v>
          </cell>
          <cell r="B43" t="str">
            <v>Totals  may  not  tally  due  to  rounding  off.</v>
          </cell>
          <cell r="C43">
            <v>400</v>
          </cell>
          <cell r="D43">
            <v>2100</v>
          </cell>
          <cell r="E43">
            <v>2372.1999999999998</v>
          </cell>
          <cell r="F43">
            <v>112.96190476190475</v>
          </cell>
          <cell r="G43">
            <v>79.72</v>
          </cell>
          <cell r="H43">
            <v>67.699771689497709</v>
          </cell>
        </row>
        <row r="44">
          <cell r="B44" t="str">
            <v>97-98</v>
          </cell>
          <cell r="C44">
            <v>400</v>
          </cell>
          <cell r="D44">
            <v>2050</v>
          </cell>
          <cell r="E44">
            <v>2476.12</v>
          </cell>
          <cell r="F44">
            <v>120.78634146341463</v>
          </cell>
          <cell r="G44">
            <v>83.44</v>
          </cell>
          <cell r="H44">
            <v>70.665525114155244</v>
          </cell>
        </row>
        <row r="45">
          <cell r="A45" t="str">
            <v>EXECUTIVE SUMMARY</v>
          </cell>
          <cell r="B45" t="str">
            <v>98-99</v>
          </cell>
          <cell r="C45">
            <v>400</v>
          </cell>
          <cell r="D45">
            <v>2100</v>
          </cell>
          <cell r="E45">
            <v>1797.15</v>
          </cell>
          <cell r="F45">
            <v>85.578571428571422</v>
          </cell>
          <cell r="G45">
            <v>59.9</v>
          </cell>
          <cell r="H45">
            <v>51.288527397260275</v>
          </cell>
        </row>
        <row r="46">
          <cell r="A46" t="str">
            <v>96-97 to 00-01</v>
          </cell>
          <cell r="B46" t="str">
            <v>99-00</v>
          </cell>
          <cell r="C46">
            <v>400</v>
          </cell>
          <cell r="D46">
            <v>1900</v>
          </cell>
          <cell r="E46">
            <v>2340.6999999999998</v>
          </cell>
          <cell r="F46">
            <v>123.19473684210524</v>
          </cell>
          <cell r="G46">
            <v>81.099999999999994</v>
          </cell>
          <cell r="H46">
            <v>66.599999999999994</v>
          </cell>
        </row>
        <row r="47">
          <cell r="A47" t="str">
            <v>THERMAL GENETRATION</v>
          </cell>
          <cell r="B47" t="str">
            <v>00-01</v>
          </cell>
          <cell r="C47">
            <v>400</v>
          </cell>
          <cell r="D47">
            <v>2000</v>
          </cell>
          <cell r="E47">
            <v>2182.83</v>
          </cell>
          <cell r="F47">
            <v>109.14149999999999</v>
          </cell>
          <cell r="G47">
            <v>74.38</v>
          </cell>
          <cell r="H47">
            <v>62.3</v>
          </cell>
        </row>
        <row r="48">
          <cell r="A48" t="str">
            <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B64" t="str">
            <v>99-00</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B67" t="str">
            <v>88-89</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B70" t="str">
            <v>91-92</v>
          </cell>
          <cell r="C70" t="str">
            <v>No</v>
          </cell>
          <cell r="D70">
            <v>185</v>
          </cell>
          <cell r="E70">
            <v>197</v>
          </cell>
          <cell r="F70">
            <v>191</v>
          </cell>
          <cell r="G70">
            <v>184</v>
          </cell>
          <cell r="H70">
            <v>157</v>
          </cell>
        </row>
        <row r="71">
          <cell r="A71" t="str">
            <v>e</v>
          </cell>
          <cell r="B71" t="str">
            <v>92-93</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cell r="B82" t="str">
            <v>89-90</v>
          </cell>
          <cell r="C82">
            <v>840</v>
          </cell>
          <cell r="D82">
            <v>3560</v>
          </cell>
          <cell r="E82">
            <v>4053.42</v>
          </cell>
          <cell r="F82">
            <v>113.86011235955056</v>
          </cell>
          <cell r="G82">
            <v>63.195</v>
          </cell>
          <cell r="H82">
            <v>55.085616438356162</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row>
        <row r="84">
          <cell r="A84">
            <v>2</v>
          </cell>
          <cell r="B84" t="str">
            <v xml:space="preserve"> Heavy and unprcedented rains all over resulting in wet coal problems in thermal stations.</v>
          </cell>
          <cell r="C84">
            <v>840</v>
          </cell>
          <cell r="D84">
            <v>4400</v>
          </cell>
          <cell r="E84">
            <v>4649.3999999999996</v>
          </cell>
          <cell r="F84" t="str">
            <v/>
          </cell>
          <cell r="G84">
            <v>78.054999999999993</v>
          </cell>
          <cell r="H84">
            <v>63.012295081967203</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row>
        <row r="86">
          <cell r="A86">
            <v>4</v>
          </cell>
          <cell r="B86" t="str">
            <v>Considering  Cost of Coal &amp; Fuel oil same for all the  years for comparision purpose .                                         .</v>
          </cell>
          <cell r="C86">
            <v>840</v>
          </cell>
          <cell r="D86">
            <v>5000</v>
          </cell>
          <cell r="E86" t="str">
            <v/>
          </cell>
          <cell r="F86">
            <v>98.800600000000017</v>
          </cell>
          <cell r="G86">
            <v>80.135999999999996</v>
          </cell>
          <cell r="H86">
            <v>67.134567297238533</v>
          </cell>
        </row>
        <row r="87">
          <cell r="A87">
            <v>5</v>
          </cell>
          <cell r="B87" t="str">
            <v>Totals  may  not  tally  due  to  rounding  off.</v>
          </cell>
          <cell r="C87">
            <v>840</v>
          </cell>
          <cell r="D87">
            <v>5000</v>
          </cell>
          <cell r="E87">
            <v>4455</v>
          </cell>
          <cell r="F87">
            <v>89.1</v>
          </cell>
          <cell r="G87">
            <v>72.3</v>
          </cell>
          <cell r="H87">
            <v>60.543052837573384</v>
          </cell>
        </row>
        <row r="88">
          <cell r="B88" t="str">
            <v>95-96</v>
          </cell>
          <cell r="C88">
            <v>840</v>
          </cell>
          <cell r="D88">
            <v>5050</v>
          </cell>
          <cell r="E88">
            <v>4660.8</v>
          </cell>
          <cell r="F88">
            <v>92.29306930693069</v>
          </cell>
          <cell r="G88">
            <v>73</v>
          </cell>
          <cell r="H88">
            <v>63.16679677335415</v>
          </cell>
        </row>
        <row r="89">
          <cell r="A89" t="str">
            <v>EXECUTIVE SUMMARY</v>
          </cell>
          <cell r="B89" t="str">
            <v>96-97</v>
          </cell>
          <cell r="C89">
            <v>840</v>
          </cell>
          <cell r="D89">
            <v>5100</v>
          </cell>
          <cell r="E89">
            <v>4913.1000000000004</v>
          </cell>
          <cell r="F89">
            <v>96.335294117647067</v>
          </cell>
          <cell r="G89">
            <v>76.599999999999994</v>
          </cell>
          <cell r="H89">
            <v>66.768590998043067</v>
          </cell>
        </row>
        <row r="90">
          <cell r="A90" t="str">
            <v>91-92 to 95-96</v>
          </cell>
          <cell r="B90" t="str">
            <v>97-98</v>
          </cell>
          <cell r="C90">
            <v>840</v>
          </cell>
          <cell r="D90">
            <v>5100</v>
          </cell>
          <cell r="E90">
            <v>5031.22</v>
          </cell>
          <cell r="F90">
            <v>98.651372549019612</v>
          </cell>
          <cell r="G90">
            <v>76.599999999999994</v>
          </cell>
          <cell r="H90">
            <v>68.373831267666887</v>
          </cell>
        </row>
        <row r="91">
          <cell r="A91" t="str">
            <v xml:space="preserve"> HYDEL GENETRATION</v>
          </cell>
          <cell r="B91" t="str">
            <v>98-99</v>
          </cell>
          <cell r="C91">
            <v>840</v>
          </cell>
          <cell r="D91">
            <v>5200</v>
          </cell>
          <cell r="E91">
            <v>5318.17</v>
          </cell>
          <cell r="F91">
            <v>102.27249999999999</v>
          </cell>
          <cell r="G91">
            <v>76.599999999999994</v>
          </cell>
          <cell r="H91">
            <v>72.273456186127419</v>
          </cell>
        </row>
        <row r="92">
          <cell r="A92" t="str">
            <v/>
          </cell>
          <cell r="B92" t="str">
            <v>P A R T I C U L A R S</v>
          </cell>
          <cell r="C92">
            <v>840</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cell r="C99">
            <v>60</v>
          </cell>
          <cell r="D99">
            <v>300</v>
          </cell>
          <cell r="E99">
            <v>375.32</v>
          </cell>
          <cell r="F99">
            <v>125.10666666666667</v>
          </cell>
          <cell r="G99">
            <v>87.49</v>
          </cell>
          <cell r="H99">
            <v>71.407914764079152</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t="str">
            <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t="str">
            <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t="str">
            <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D106">
            <v>300</v>
          </cell>
          <cell r="E106">
            <v>294.39999999999998</v>
          </cell>
          <cell r="F106">
            <v>277.10000000000002</v>
          </cell>
          <cell r="G106">
            <v>277.3</v>
          </cell>
          <cell r="H106">
            <v>277.3</v>
          </cell>
        </row>
        <row r="107">
          <cell r="A107" t="str">
            <v/>
          </cell>
          <cell r="B107" t="str">
            <v>Energy   Contents   in   MKwh</v>
          </cell>
          <cell r="C107" t="str">
            <v>MU</v>
          </cell>
          <cell r="D107">
            <v>300</v>
          </cell>
          <cell r="E107">
            <v>258.89999999999998</v>
          </cell>
          <cell r="F107">
            <v>1.1279999999999999</v>
          </cell>
          <cell r="G107">
            <v>0</v>
          </cell>
          <cell r="H107">
            <v>0</v>
          </cell>
        </row>
        <row r="108">
          <cell r="A108" t="str">
            <v>e</v>
          </cell>
          <cell r="B108" t="str">
            <v>BIRSINGHPUR     MDDL    471.00 M</v>
          </cell>
          <cell r="C108" t="str">
            <v>M</v>
          </cell>
          <cell r="D108">
            <v>300</v>
          </cell>
          <cell r="E108">
            <v>251.97</v>
          </cell>
          <cell r="F108">
            <v>475.97</v>
          </cell>
          <cell r="G108">
            <v>475.1</v>
          </cell>
          <cell r="H108">
            <v>475.34</v>
          </cell>
        </row>
        <row r="109">
          <cell r="A109" t="str">
            <v/>
          </cell>
          <cell r="B109" t="str">
            <v>Energy   Contents   in   MKwh</v>
          </cell>
          <cell r="C109" t="str">
            <v>MU</v>
          </cell>
          <cell r="D109">
            <v>300</v>
          </cell>
          <cell r="E109">
            <v>202.17</v>
          </cell>
          <cell r="F109">
            <v>4.7477</v>
          </cell>
          <cell r="G109">
            <v>4.5209999999999999</v>
          </cell>
          <cell r="H109">
            <v>4.5</v>
          </cell>
        </row>
        <row r="110">
          <cell r="A110" t="str">
            <v>f</v>
          </cell>
          <cell r="B110" t="str">
            <v>HASDEO-BANGO    MDDL    329.79 M</v>
          </cell>
          <cell r="C110" t="str">
            <v>M</v>
          </cell>
          <cell r="D110">
            <v>250</v>
          </cell>
          <cell r="E110">
            <v>248.2</v>
          </cell>
          <cell r="F110" t="str">
            <v>N.A.</v>
          </cell>
          <cell r="G110">
            <v>353.12</v>
          </cell>
          <cell r="H110">
            <v>347.98</v>
          </cell>
        </row>
        <row r="111">
          <cell r="A111" t="str">
            <v/>
          </cell>
          <cell r="B111" t="str">
            <v>Energy   Contents   in   MKwh</v>
          </cell>
          <cell r="C111" t="str">
            <v>MU</v>
          </cell>
          <cell r="D111">
            <v>250</v>
          </cell>
          <cell r="E111">
            <v>180.96</v>
          </cell>
          <cell r="F111" t="str">
            <v>-</v>
          </cell>
          <cell r="G111">
            <v>152.76295999999999</v>
          </cell>
          <cell r="H111">
            <v>94</v>
          </cell>
        </row>
        <row r="112">
          <cell r="A112" t="str">
            <v>g</v>
          </cell>
          <cell r="B112" t="str">
            <v xml:space="preserve">RAJGHAT     MDDL    </v>
          </cell>
          <cell r="C112" t="str">
            <v>M</v>
          </cell>
          <cell r="D112">
            <v>280</v>
          </cell>
          <cell r="E112">
            <v>228.44</v>
          </cell>
          <cell r="F112" t="str">
            <v>N.A.</v>
          </cell>
          <cell r="G112">
            <v>353.12</v>
          </cell>
          <cell r="H112" t="str">
            <v/>
          </cell>
        </row>
        <row r="113">
          <cell r="A113" t="str">
            <v/>
          </cell>
          <cell r="B113" t="str">
            <v>Energy   Contents   in   MKwh</v>
          </cell>
          <cell r="C113" t="str">
            <v>MU</v>
          </cell>
          <cell r="D113">
            <v>1250</v>
          </cell>
          <cell r="E113">
            <v>1209.6600000000001</v>
          </cell>
          <cell r="F113" t="str">
            <v>-</v>
          </cell>
          <cell r="G113">
            <v>152.76295999999999</v>
          </cell>
          <cell r="H113" t="str">
            <v/>
          </cell>
        </row>
        <row r="114">
          <cell r="A114" t="str">
            <v/>
          </cell>
          <cell r="B114" t="str">
            <v>M.P.E.B. GENERATION  AS PER SHARE</v>
          </cell>
          <cell r="C114">
            <v>240</v>
          </cell>
          <cell r="D114">
            <v>1310</v>
          </cell>
          <cell r="E114">
            <v>988.66</v>
          </cell>
          <cell r="F114">
            <v>75.470229007633591</v>
          </cell>
          <cell r="G114">
            <v>69.31</v>
          </cell>
          <cell r="H114">
            <v>47.025304414003045</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row>
        <row r="120">
          <cell r="A120" t="str">
            <v>EXECUTIVE SUMMARY</v>
          </cell>
          <cell r="B120" t="str">
            <v>95-96</v>
          </cell>
          <cell r="C120">
            <v>240</v>
          </cell>
          <cell r="D120">
            <v>1150</v>
          </cell>
          <cell r="E120">
            <v>958</v>
          </cell>
          <cell r="F120">
            <v>83.304347826086953</v>
          </cell>
          <cell r="G120">
            <v>73.400000000000006</v>
          </cell>
          <cell r="H120">
            <v>45.442471159684274</v>
          </cell>
        </row>
        <row r="121">
          <cell r="A121" t="str">
            <v>96-97 to 00-01</v>
          </cell>
          <cell r="B121" t="str">
            <v>96-97</v>
          </cell>
          <cell r="C121">
            <v>240</v>
          </cell>
          <cell r="D121">
            <v>1200</v>
          </cell>
          <cell r="E121">
            <v>420.6</v>
          </cell>
          <cell r="F121">
            <v>35.049999999999997</v>
          </cell>
          <cell r="G121">
            <v>29.8</v>
          </cell>
          <cell r="H121">
            <v>20.005707762557076</v>
          </cell>
        </row>
        <row r="122">
          <cell r="A122" t="str">
            <v xml:space="preserve"> HYDEL GENETRATION</v>
          </cell>
          <cell r="B122" t="str">
            <v>97-98</v>
          </cell>
          <cell r="C122">
            <v>240</v>
          </cell>
          <cell r="D122">
            <v>1000</v>
          </cell>
          <cell r="E122">
            <v>526.26</v>
          </cell>
          <cell r="F122">
            <v>52.625999999999998</v>
          </cell>
          <cell r="G122">
            <v>31.9</v>
          </cell>
          <cell r="H122">
            <v>25.031392694063928</v>
          </cell>
        </row>
        <row r="123">
          <cell r="A123" t="str">
            <v/>
          </cell>
          <cell r="B123" t="str">
            <v>P A R T I C U L A R S</v>
          </cell>
          <cell r="C123">
            <v>240</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cell r="C130">
            <v>300</v>
          </cell>
          <cell r="D130">
            <v>1550</v>
          </cell>
          <cell r="E130">
            <v>1068.78</v>
          </cell>
          <cell r="F130">
            <v>68.953548387096774</v>
          </cell>
          <cell r="G130">
            <v>59.14</v>
          </cell>
          <cell r="H130">
            <v>40.557832422586522</v>
          </cell>
        </row>
        <row r="131">
          <cell r="A131" t="str">
            <v>a</v>
          </cell>
          <cell r="B131" t="str">
            <v>GANDHISAGAR     MDDL   1250.00 Ft</v>
          </cell>
          <cell r="C131" t="str">
            <v>FT</v>
          </cell>
          <cell r="D131">
            <v>1291.08</v>
          </cell>
          <cell r="E131">
            <v>1295.8</v>
          </cell>
          <cell r="F131">
            <v>1272.98</v>
          </cell>
          <cell r="G131">
            <v>1265.2</v>
          </cell>
          <cell r="H131">
            <v>1248.69</v>
          </cell>
        </row>
        <row r="132">
          <cell r="A132" t="str">
            <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t="str">
            <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t="str">
            <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t="str">
            <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t="str">
            <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t="str">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cell>
          <cell r="E143" t="str">
            <v/>
          </cell>
          <cell r="F143" t="str">
            <v/>
          </cell>
          <cell r="G143" t="str">
            <v/>
          </cell>
          <cell r="H143" t="str">
            <v/>
          </cell>
        </row>
        <row r="144">
          <cell r="A144" t="str">
            <v/>
          </cell>
          <cell r="B144" t="str">
            <v>Energy   Contents   in   MKwh</v>
          </cell>
          <cell r="C144" t="str">
            <v>MU</v>
          </cell>
          <cell r="D144" t="str">
            <v/>
          </cell>
          <cell r="E144" t="str">
            <v/>
          </cell>
          <cell r="F144" t="str">
            <v/>
          </cell>
          <cell r="G144" t="str">
            <v/>
          </cell>
          <cell r="H144">
            <v>0</v>
          </cell>
        </row>
        <row r="145">
          <cell r="A145" t="str">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cell>
          <cell r="H249">
            <v>48.670693426781355</v>
          </cell>
        </row>
        <row r="250">
          <cell r="B250" t="str">
            <v>89-90</v>
          </cell>
          <cell r="C250">
            <v>2687.5</v>
          </cell>
          <cell r="D250">
            <v>12370</v>
          </cell>
          <cell r="E250">
            <v>11772.71</v>
          </cell>
          <cell r="F250">
            <v>95.171463217461607</v>
          </cell>
          <cell r="G250" t="str">
            <v/>
          </cell>
          <cell r="H250">
            <v>50.006201550387594</v>
          </cell>
        </row>
        <row r="251">
          <cell r="B251" t="str">
            <v>90-91</v>
          </cell>
          <cell r="C251">
            <v>2557.5</v>
          </cell>
          <cell r="D251">
            <v>13070</v>
          </cell>
          <cell r="E251">
            <v>11770.724</v>
          </cell>
          <cell r="F251">
            <v>90.059097169089512</v>
          </cell>
          <cell r="G251" t="str">
            <v/>
          </cell>
          <cell r="H251">
            <v>52.539196650553258</v>
          </cell>
        </row>
        <row r="252">
          <cell r="B252" t="str">
            <v>91-92</v>
          </cell>
          <cell r="C252">
            <v>2557.5</v>
          </cell>
          <cell r="D252">
            <v>12760</v>
          </cell>
          <cell r="E252">
            <v>11025.722</v>
          </cell>
          <cell r="F252">
            <v>86.408479623824448</v>
          </cell>
          <cell r="G252" t="str">
            <v/>
          </cell>
          <cell r="H252">
            <v>49.07938008678358</v>
          </cell>
        </row>
        <row r="253">
          <cell r="B253" t="str">
            <v>92-93</v>
          </cell>
          <cell r="C253">
            <v>2557.5</v>
          </cell>
          <cell r="D253">
            <v>12600</v>
          </cell>
          <cell r="E253">
            <v>11747.684000000001</v>
          </cell>
          <cell r="F253">
            <v>93.235587301587316</v>
          </cell>
          <cell r="G253" t="str">
            <v/>
          </cell>
          <cell r="H253">
            <v>52.453775764346368</v>
          </cell>
        </row>
        <row r="254">
          <cell r="B254" t="str">
            <v>93-94</v>
          </cell>
          <cell r="C254">
            <v>2757.5</v>
          </cell>
          <cell r="D254">
            <v>14335</v>
          </cell>
          <cell r="E254">
            <v>12723.7418</v>
          </cell>
          <cell r="F254">
            <v>88.759970701081258</v>
          </cell>
          <cell r="G254" t="str">
            <v/>
          </cell>
          <cell r="H254">
            <v>52.67386910749844</v>
          </cell>
        </row>
        <row r="255">
          <cell r="B255" t="str">
            <v>94-95</v>
          </cell>
          <cell r="C255">
            <v>2967.5</v>
          </cell>
          <cell r="D255">
            <v>14230</v>
          </cell>
          <cell r="E255">
            <v>14181.98</v>
          </cell>
          <cell r="F255">
            <v>99.662543921293036</v>
          </cell>
          <cell r="G255" t="str">
            <v/>
          </cell>
          <cell r="H255">
            <v>54.555938958196286</v>
          </cell>
        </row>
        <row r="256">
          <cell r="B256" t="str">
            <v>95-96</v>
          </cell>
          <cell r="C256">
            <v>2967.5</v>
          </cell>
          <cell r="D256">
            <v>16000</v>
          </cell>
          <cell r="E256">
            <v>15345.699999999999</v>
          </cell>
          <cell r="F256">
            <v>95.910624999999996</v>
          </cell>
          <cell r="G256" t="str">
            <v/>
          </cell>
          <cell r="H256">
            <v>58.871303112191427</v>
          </cell>
        </row>
        <row r="257">
          <cell r="B257" t="str">
            <v>96-97</v>
          </cell>
          <cell r="C257">
            <v>2967.5</v>
          </cell>
          <cell r="D257">
            <v>16290</v>
          </cell>
          <cell r="E257">
            <v>16139.499999999998</v>
          </cell>
          <cell r="F257">
            <v>99.076120319214226</v>
          </cell>
          <cell r="G257" t="str">
            <v/>
          </cell>
          <cell r="H257">
            <v>62.086223278823468</v>
          </cell>
        </row>
      </sheetData>
      <sheetData sheetId="1" refreshError="1"/>
      <sheetData sheetId="2" refreshError="1"/>
      <sheetData sheetId="3" refreshError="1"/>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K3" t="str">
            <v>MAXIMUM DEMAND</v>
          </cell>
          <cell r="L3" t="str">
            <v>COAL IN MT</v>
          </cell>
          <cell r="N3" t="str">
            <v>COAL CONSUMED</v>
          </cell>
          <cell r="P3" t="str">
            <v>FUEL OIL CONSUMPTION</v>
          </cell>
        </row>
        <row r="4">
          <cell r="A4" t="str">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cell>
          <cell r="J5">
            <v>0</v>
          </cell>
          <cell r="K5">
            <v>57</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cell>
          <cell r="J6">
            <v>0</v>
          </cell>
          <cell r="K6">
            <v>60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cell>
          <cell r="J7">
            <v>0</v>
          </cell>
          <cell r="K7">
            <v>160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N19">
            <v>852784</v>
          </cell>
          <cell r="O19">
            <v>0.95899999999999996</v>
          </cell>
          <cell r="P19">
            <v>3494</v>
          </cell>
          <cell r="Q19">
            <v>3.93</v>
          </cell>
        </row>
        <row r="20">
          <cell r="A20" t="str">
            <v>Average last 5 years</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cell>
          <cell r="J21">
            <v>0</v>
          </cell>
          <cell r="K21">
            <v>212</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cell>
          <cell r="L35" t="str">
            <v/>
          </cell>
          <cell r="M35" t="str">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cell>
          <cell r="J53">
            <v>0</v>
          </cell>
          <cell r="K53">
            <v>420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cell>
          <cell r="J67">
            <v>0</v>
          </cell>
          <cell r="K67">
            <v>405</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cell>
          <cell r="L81" t="str">
            <v/>
          </cell>
          <cell r="M81" t="str">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cell>
          <cell r="J99">
            <v>0</v>
          </cell>
          <cell r="K99">
            <v>61</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cell>
          <cell r="J100">
            <v>0</v>
          </cell>
          <cell r="K100">
            <v>60</v>
          </cell>
          <cell r="N100">
            <v>241459</v>
          </cell>
          <cell r="O100">
            <v>0.69326997616928421</v>
          </cell>
          <cell r="P100">
            <v>3121</v>
          </cell>
          <cell r="Q100">
            <v>8.9609233684573191</v>
          </cell>
        </row>
        <row r="101">
          <cell r="A101" t="str">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N102">
            <v>126486</v>
          </cell>
          <cell r="O102">
            <v>0.75903744599135858</v>
          </cell>
          <cell r="P102">
            <v>1923</v>
          </cell>
          <cell r="Q102">
            <v>11.539846375420067</v>
          </cell>
        </row>
        <row r="103">
          <cell r="A103" t="str">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N104">
            <v>211815.05</v>
          </cell>
          <cell r="O104">
            <v>0.69509318115440277</v>
          </cell>
          <cell r="P104">
            <v>3308.25</v>
          </cell>
          <cell r="Q104">
            <v>10.856367460924297</v>
          </cell>
        </row>
        <row r="105">
          <cell r="A105" t="str">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N106">
            <v>204359</v>
          </cell>
          <cell r="O106">
            <v>0.69415421195652172</v>
          </cell>
          <cell r="P106">
            <v>2743</v>
          </cell>
          <cell r="Q106">
            <v>9.3172554347826093</v>
          </cell>
        </row>
        <row r="107">
          <cell r="A107" t="str">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N108">
            <v>174156</v>
          </cell>
          <cell r="O108">
            <v>0.69117752113346831</v>
          </cell>
          <cell r="P108">
            <v>2350</v>
          </cell>
          <cell r="Q108">
            <v>9.3265071238639514</v>
          </cell>
        </row>
        <row r="109">
          <cell r="A109" t="str">
            <v/>
          </cell>
          <cell r="B109" t="str">
            <v>98-99</v>
          </cell>
          <cell r="C109">
            <v>50</v>
          </cell>
          <cell r="D109">
            <v>300</v>
          </cell>
          <cell r="E109">
            <v>202.17</v>
          </cell>
          <cell r="F109">
            <v>67.39</v>
          </cell>
          <cell r="G109">
            <v>76</v>
          </cell>
          <cell r="H109">
            <v>46.157534246575345</v>
          </cell>
          <cell r="I109">
            <v>25.5</v>
          </cell>
          <cell r="J109">
            <v>12.613147351239057</v>
          </cell>
          <cell r="K109">
            <v>49</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N110">
            <v>170257</v>
          </cell>
          <cell r="O110">
            <v>0.68596696212731667</v>
          </cell>
          <cell r="P110">
            <v>1599</v>
          </cell>
          <cell r="Q110">
            <v>6.4423851732473816</v>
          </cell>
        </row>
        <row r="111">
          <cell r="A111" t="str">
            <v/>
          </cell>
          <cell r="B111" t="str">
            <v>00-01</v>
          </cell>
          <cell r="C111">
            <v>50</v>
          </cell>
          <cell r="D111">
            <v>250</v>
          </cell>
          <cell r="E111">
            <v>180.96</v>
          </cell>
          <cell r="F111">
            <v>71.81</v>
          </cell>
          <cell r="G111">
            <v>64.22</v>
          </cell>
          <cell r="H111">
            <v>41.31</v>
          </cell>
          <cell r="I111">
            <v>23.72</v>
          </cell>
          <cell r="J111">
            <v>13.1078691423519</v>
          </cell>
          <cell r="K111">
            <v>49</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cell>
          <cell r="J113">
            <v>0</v>
          </cell>
          <cell r="K113">
            <v>230</v>
          </cell>
          <cell r="N113">
            <v>908200</v>
          </cell>
          <cell r="O113">
            <v>0.75078947803515039</v>
          </cell>
          <cell r="P113">
            <v>9857</v>
          </cell>
          <cell r="Q113">
            <v>8.1485706727510205</v>
          </cell>
        </row>
        <row r="114">
          <cell r="A114" t="str">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cell>
          <cell r="L127" t="str">
            <v/>
          </cell>
          <cell r="M127" t="str">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cell>
          <cell r="L131">
            <v>3954</v>
          </cell>
          <cell r="M131">
            <v>1008841</v>
          </cell>
          <cell r="N131">
            <v>1002324</v>
          </cell>
          <cell r="O131">
            <v>0.78548959680263308</v>
          </cell>
          <cell r="P131">
            <v>17158</v>
          </cell>
          <cell r="Q131">
            <v>13.446181575957056</v>
          </cell>
        </row>
        <row r="132">
          <cell r="A132" t="str">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cell>
          <cell r="L133">
            <v>41415</v>
          </cell>
          <cell r="M133">
            <v>1102016</v>
          </cell>
          <cell r="N133">
            <v>1086065</v>
          </cell>
          <cell r="O133">
            <v>0.76092272122188731</v>
          </cell>
          <cell r="P133">
            <v>17781</v>
          </cell>
          <cell r="Q133">
            <v>12.457787430813422</v>
          </cell>
        </row>
        <row r="134">
          <cell r="A134" t="str">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cell>
          <cell r="B138" t="str">
            <v>99-00</v>
          </cell>
          <cell r="C138">
            <v>290</v>
          </cell>
          <cell r="D138">
            <v>1150</v>
          </cell>
          <cell r="E138">
            <v>1297</v>
          </cell>
          <cell r="F138">
            <v>112.8</v>
          </cell>
          <cell r="G138">
            <v>68.7</v>
          </cell>
          <cell r="H138">
            <v>50.9</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K143" t="str">
            <v>MAXIMUM DEMAND</v>
          </cell>
          <cell r="L143" t="str">
            <v>COAL IN MT</v>
          </cell>
          <cell r="N143" t="str">
            <v>COAL CONSUMED</v>
          </cell>
          <cell r="P143" t="str">
            <v>FUEL OIL CONSUMPTION</v>
          </cell>
        </row>
        <row r="144">
          <cell r="A144" t="str">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cell>
          <cell r="J145">
            <v>0</v>
          </cell>
          <cell r="K145">
            <v>312</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N157">
            <v>1663767</v>
          </cell>
          <cell r="O157">
            <v>0.84399999999999997</v>
          </cell>
          <cell r="P157">
            <v>9457</v>
          </cell>
          <cell r="Q157">
            <v>4.8</v>
          </cell>
        </row>
        <row r="158">
          <cell r="A158" t="str">
            <v>Average last 5 years</v>
          </cell>
          <cell r="D158">
            <v>1830</v>
          </cell>
          <cell r="E158">
            <v>1988.45</v>
          </cell>
          <cell r="F158">
            <v>109.02262863933451</v>
          </cell>
          <cell r="G158">
            <v>80.333999999999989</v>
          </cell>
          <cell r="H158">
            <v>72.598968036529669</v>
          </cell>
          <cell r="I158">
            <v>181.12700000000001</v>
          </cell>
          <cell r="J158">
            <v>9.10990862616252</v>
          </cell>
          <cell r="K158">
            <v>313.8</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cell>
          <cell r="J159">
            <v>0</v>
          </cell>
          <cell r="K159">
            <v>370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N171">
            <v>1980025</v>
          </cell>
          <cell r="O171">
            <v>0.80813058898915568</v>
          </cell>
          <cell r="P171">
            <v>7560</v>
          </cell>
          <cell r="Q171">
            <v>3.0855505626232076</v>
          </cell>
        </row>
        <row r="172">
          <cell r="A172" t="str">
            <v>Average last 5 years</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cell>
          <cell r="J173">
            <v>0</v>
          </cell>
          <cell r="K173">
            <v>420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N185">
            <v>2263305</v>
          </cell>
          <cell r="O185">
            <v>0.81395695923930633</v>
          </cell>
          <cell r="P185">
            <v>3634</v>
          </cell>
          <cell r="Q185">
            <v>1.3069027770784933</v>
          </cell>
        </row>
        <row r="186">
          <cell r="A186" t="str">
            <v>Average last 5 years</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K189" t="str">
            <v>MAXIMUM DEMAND</v>
          </cell>
          <cell r="L189" t="str">
            <v>COAL IN MT</v>
          </cell>
          <cell r="N189" t="str">
            <v>COAL CONSUMED</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cell>
          <cell r="L191" t="str">
            <v/>
          </cell>
          <cell r="M191" t="str">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M203">
            <v>6219252</v>
          </cell>
          <cell r="N203">
            <v>5907097</v>
          </cell>
          <cell r="O203">
            <v>0.82007591165482685</v>
          </cell>
          <cell r="P203">
            <v>20652</v>
          </cell>
          <cell r="Q203">
            <v>2.8670949076162935</v>
          </cell>
        </row>
        <row r="204">
          <cell r="A204" t="str">
            <v>Average last 5 years</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cell>
          <cell r="M214" t="str">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N215">
            <v>2096666</v>
          </cell>
          <cell r="O215">
            <v>0.73299999999999998</v>
          </cell>
          <cell r="P215">
            <v>8182</v>
          </cell>
          <cell r="Q215">
            <v>2.86</v>
          </cell>
        </row>
        <row r="216">
          <cell r="A216" t="str">
            <v>Average last 2 years</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K230" t="str">
            <v>MAXIMUM DEMAND</v>
          </cell>
          <cell r="L230" t="str">
            <v>COAL IN MT</v>
          </cell>
          <cell r="N230" t="str">
            <v>COAL CONSUMED</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M244">
            <v>15975901</v>
          </cell>
          <cell r="N244">
            <v>16020288</v>
          </cell>
          <cell r="O244">
            <v>0.78469701786206725</v>
          </cell>
          <cell r="P244">
            <v>65679</v>
          </cell>
          <cell r="Q244">
            <v>3.22</v>
          </cell>
        </row>
        <row r="245">
          <cell r="A245" t="str">
            <v>Average last 5 years</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cell>
          <cell r="H249">
            <v>48.670693426781355</v>
          </cell>
          <cell r="I249">
            <v>0</v>
          </cell>
          <cell r="J249">
            <v>0</v>
          </cell>
          <cell r="K249" t="str">
            <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cell>
          <cell r="H250">
            <v>50.006201550387594</v>
          </cell>
          <cell r="I250">
            <v>1151.8</v>
          </cell>
          <cell r="J250">
            <v>9.7836436980100601</v>
          </cell>
          <cell r="K250" t="str">
            <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cell>
          <cell r="H251">
            <v>52.539196650553258</v>
          </cell>
          <cell r="I251">
            <v>1245.9940000000001</v>
          </cell>
          <cell r="J251">
            <v>10.585534075898815</v>
          </cell>
          <cell r="K251" t="str">
            <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cell>
          <cell r="H252">
            <v>49.07938008678358</v>
          </cell>
          <cell r="I252">
            <v>1175.4099999999999</v>
          </cell>
          <cell r="J252">
            <v>10.660617055282184</v>
          </cell>
          <cell r="K252" t="str">
            <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cell>
          <cell r="H253">
            <v>52.453775764346368</v>
          </cell>
          <cell r="I253">
            <v>1224.9159999999999</v>
          </cell>
          <cell r="J253">
            <v>10.426872224346516</v>
          </cell>
          <cell r="K253" t="str">
            <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cell>
          <cell r="H254">
            <v>52.67386910749844</v>
          </cell>
          <cell r="I254">
            <v>1327.0063370000003</v>
          </cell>
          <cell r="J254">
            <v>10.429371782756551</v>
          </cell>
          <cell r="K254" t="str">
            <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cell>
          <cell r="H255">
            <v>54.555938958196286</v>
          </cell>
          <cell r="I255">
            <v>1494.36</v>
          </cell>
          <cell r="J255">
            <v>10.537033615898485</v>
          </cell>
          <cell r="K255" t="str">
            <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cell>
          <cell r="H256">
            <v>58.871303112191427</v>
          </cell>
          <cell r="I256">
            <v>1579.0199999999998</v>
          </cell>
          <cell r="J256">
            <v>10.28965768912464</v>
          </cell>
          <cell r="K256" t="str">
            <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cell>
          <cell r="H257">
            <v>62.086223278823468</v>
          </cell>
          <cell r="I257">
            <v>1583.0000000000002</v>
          </cell>
          <cell r="J257">
            <v>9.8082344558381642</v>
          </cell>
          <cell r="K257" t="str">
            <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cell>
          <cell r="H258">
            <v>65.848664950971894</v>
          </cell>
          <cell r="I258">
            <v>1689.0150000000001</v>
          </cell>
          <cell r="J258">
            <v>9.8671492744467422</v>
          </cell>
          <cell r="K258" t="str">
            <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cell>
          <cell r="H259">
            <v>68.093332256215561</v>
          </cell>
          <cell r="I259">
            <v>1713.68</v>
          </cell>
          <cell r="J259">
            <v>9.6812248482661989</v>
          </cell>
          <cell r="K259" t="str">
            <v/>
          </cell>
          <cell r="N259">
            <v>13872961</v>
          </cell>
          <cell r="O259">
            <v>0.78373590607480914</v>
          </cell>
          <cell r="P259">
            <v>47361.2</v>
          </cell>
          <cell r="Q259">
            <v>2.6756128698689667</v>
          </cell>
        </row>
        <row r="260">
          <cell r="B260" t="str">
            <v>99-00</v>
          </cell>
          <cell r="C260">
            <v>3387.5</v>
          </cell>
          <cell r="D260">
            <v>18240</v>
          </cell>
          <cell r="E260">
            <v>19305.5</v>
          </cell>
          <cell r="F260">
            <v>106.2</v>
          </cell>
          <cell r="I260">
            <v>1877.8</v>
          </cell>
          <cell r="J260">
            <v>9.7267618036310903</v>
          </cell>
          <cell r="N260">
            <v>14983496.6</v>
          </cell>
        </row>
        <row r="261">
          <cell r="B261" t="str">
            <v>00-01</v>
          </cell>
          <cell r="C261">
            <v>3387.5</v>
          </cell>
          <cell r="D261">
            <v>21070</v>
          </cell>
          <cell r="E261">
            <v>19626.939999999999</v>
          </cell>
          <cell r="F261">
            <v>92.93</v>
          </cell>
          <cell r="I261">
            <v>1909.7</v>
          </cell>
          <cell r="J261">
            <v>9.7299935700623745</v>
          </cell>
          <cell r="N261">
            <v>15354781.199999999</v>
          </cell>
        </row>
        <row r="262">
          <cell r="A262" t="str">
            <v>Average last 5 years</v>
          </cell>
          <cell r="D262">
            <v>17780</v>
          </cell>
          <cell r="E262">
            <v>17978.112799999999</v>
          </cell>
          <cell r="F262">
            <v>101.46260040442215</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I265" t="str">
            <v>MAXIMUM DEMAND</v>
          </cell>
          <cell r="J265" t="str">
            <v>WATER INFLOW</v>
          </cell>
          <cell r="K265" t="str">
            <v>WATER CONSUMED</v>
          </cell>
          <cell r="L265" t="str">
            <v>WATER CONSUMED</v>
          </cell>
          <cell r="M265" t="str">
            <v>LEVEL AT THE END</v>
          </cell>
          <cell r="N265" t="str">
            <v>MAXIMUM LEVEL</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cell>
          <cell r="H267">
            <v>0</v>
          </cell>
          <cell r="I267" t="str">
            <v/>
          </cell>
          <cell r="J267" t="str">
            <v/>
          </cell>
          <cell r="K267" t="str">
            <v/>
          </cell>
          <cell r="L267" t="str">
            <v/>
          </cell>
          <cell r="M267" t="str">
            <v/>
          </cell>
          <cell r="N267" t="str">
            <v/>
          </cell>
          <cell r="O267" t="str">
            <v/>
          </cell>
          <cell r="P267" t="str">
            <v/>
          </cell>
          <cell r="Q267" t="str">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M278">
            <v>1265.2</v>
          </cell>
          <cell r="N278">
            <v>1291.43</v>
          </cell>
          <cell r="O278" t="str">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M279">
            <v>1248.69</v>
          </cell>
        </row>
        <row r="280">
          <cell r="A280" t="str">
            <v>Average last 5 years</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cell>
          <cell r="H281">
            <v>0</v>
          </cell>
          <cell r="I281" t="str">
            <v/>
          </cell>
          <cell r="J281" t="str">
            <v/>
          </cell>
          <cell r="K281" t="str">
            <v/>
          </cell>
          <cell r="L281" t="str">
            <v/>
          </cell>
          <cell r="M281" t="str">
            <v/>
          </cell>
          <cell r="N281" t="str">
            <v/>
          </cell>
          <cell r="O281" t="str">
            <v/>
          </cell>
          <cell r="P281" t="str">
            <v/>
          </cell>
          <cell r="Q281" t="str">
            <v/>
          </cell>
        </row>
        <row r="282">
          <cell r="B282" t="str">
            <v>89-90</v>
          </cell>
          <cell r="C282">
            <v>172</v>
          </cell>
          <cell r="D282">
            <v>500</v>
          </cell>
          <cell r="E282">
            <v>374</v>
          </cell>
          <cell r="F282">
            <v>74.8</v>
          </cell>
          <cell r="G282">
            <v>5</v>
          </cell>
          <cell r="H282">
            <v>1.42</v>
          </cell>
          <cell r="I282">
            <v>172</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K290">
            <v>3.74</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K292" t="str">
            <v/>
          </cell>
          <cell r="M292">
            <v>1134.51</v>
          </cell>
          <cell r="N292">
            <v>1143.3399999999999</v>
          </cell>
          <cell r="P292">
            <v>1131.68</v>
          </cell>
        </row>
        <row r="293">
          <cell r="B293" t="str">
            <v>00-01</v>
          </cell>
          <cell r="C293">
            <v>172</v>
          </cell>
          <cell r="D293">
            <v>475</v>
          </cell>
          <cell r="E293">
            <v>182.92</v>
          </cell>
          <cell r="F293">
            <v>38.51</v>
          </cell>
          <cell r="G293">
            <v>4.72</v>
          </cell>
          <cell r="H293">
            <v>2.580363000218675</v>
          </cell>
          <cell r="I293">
            <v>172</v>
          </cell>
          <cell r="M293">
            <v>1130.69</v>
          </cell>
        </row>
        <row r="294">
          <cell r="A294" t="str">
            <v>Average last 5 years</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cell>
          <cell r="H295">
            <v>0</v>
          </cell>
          <cell r="I295" t="str">
            <v/>
          </cell>
          <cell r="J295" t="str">
            <v/>
          </cell>
          <cell r="K295" t="str">
            <v/>
          </cell>
          <cell r="L295" t="str">
            <v/>
          </cell>
          <cell r="M295" t="str">
            <v/>
          </cell>
          <cell r="N295" t="str">
            <v/>
          </cell>
          <cell r="O295" t="str">
            <v/>
          </cell>
          <cell r="P295" t="str">
            <v/>
          </cell>
          <cell r="Q295" t="str">
            <v/>
          </cell>
        </row>
        <row r="296">
          <cell r="B296" t="str">
            <v>89-90</v>
          </cell>
          <cell r="C296">
            <v>99</v>
          </cell>
          <cell r="D296">
            <v>385</v>
          </cell>
          <cell r="E296">
            <v>296.37</v>
          </cell>
          <cell r="F296">
            <v>76.98</v>
          </cell>
          <cell r="G296">
            <v>5</v>
          </cell>
          <cell r="H296">
            <v>1.77</v>
          </cell>
          <cell r="I296">
            <v>99</v>
          </cell>
          <cell r="J296" t="str">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K304">
            <v>4.01</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K306" t="str">
            <v/>
          </cell>
          <cell r="M306">
            <v>979.2</v>
          </cell>
          <cell r="N306">
            <v>979.99</v>
          </cell>
          <cell r="O306" t="str">
            <v/>
          </cell>
          <cell r="P306">
            <v>972.4</v>
          </cell>
        </row>
        <row r="307">
          <cell r="B307" t="str">
            <v>00-01</v>
          </cell>
          <cell r="C307">
            <v>99</v>
          </cell>
          <cell r="D307">
            <v>300</v>
          </cell>
          <cell r="E307">
            <v>140.33000000000001</v>
          </cell>
          <cell r="F307">
            <v>46.78</v>
          </cell>
          <cell r="G307">
            <v>3.01</v>
          </cell>
          <cell r="H307">
            <v>2.14</v>
          </cell>
          <cell r="I307">
            <v>99</v>
          </cell>
          <cell r="M307">
            <v>976.7</v>
          </cell>
        </row>
        <row r="308">
          <cell r="A308" t="str">
            <v>Average last 5 years</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I311" t="str">
            <v>MAXIMUM DEMAND</v>
          </cell>
          <cell r="J311" t="str">
            <v>WATER INFLOW</v>
          </cell>
          <cell r="K311" t="str">
            <v>WATER CONSUMED</v>
          </cell>
          <cell r="L311" t="str">
            <v>WATER CONSUMED</v>
          </cell>
          <cell r="M311" t="str">
            <v>LEVEL AT THE END</v>
          </cell>
          <cell r="N311" t="str">
            <v>MAXIMUM LEVEL</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cell>
          <cell r="K317" t="str">
            <v/>
          </cell>
          <cell r="L317" t="str">
            <v/>
          </cell>
          <cell r="M317" t="str">
            <v/>
          </cell>
        </row>
        <row r="318">
          <cell r="B318" t="str">
            <v>93-94</v>
          </cell>
          <cell r="C318">
            <v>386</v>
          </cell>
          <cell r="D318">
            <v>1500</v>
          </cell>
          <cell r="E318">
            <v>1032.2988</v>
          </cell>
          <cell r="F318">
            <v>68.819919999999996</v>
          </cell>
          <cell r="G318">
            <v>14.78</v>
          </cell>
          <cell r="H318">
            <v>1.4317559993288764</v>
          </cell>
          <cell r="I318" t="str">
            <v/>
          </cell>
          <cell r="K318" t="str">
            <v/>
          </cell>
          <cell r="L318" t="str">
            <v/>
          </cell>
          <cell r="M318" t="str">
            <v/>
          </cell>
        </row>
        <row r="319">
          <cell r="B319" t="str">
            <v>94-95</v>
          </cell>
          <cell r="C319">
            <v>386</v>
          </cell>
          <cell r="D319">
            <v>1200</v>
          </cell>
          <cell r="E319">
            <v>1404.6</v>
          </cell>
          <cell r="F319">
            <v>117.05</v>
          </cell>
          <cell r="G319">
            <v>12.2</v>
          </cell>
          <cell r="H319">
            <v>0.86857468318382458</v>
          </cell>
          <cell r="I319" t="str">
            <v/>
          </cell>
          <cell r="K319" t="str">
            <v/>
          </cell>
          <cell r="L319" t="str">
            <v/>
          </cell>
          <cell r="M319" t="str">
            <v/>
          </cell>
        </row>
        <row r="320">
          <cell r="B320" t="str">
            <v>95-96</v>
          </cell>
          <cell r="C320">
            <v>386</v>
          </cell>
          <cell r="D320">
            <v>1060</v>
          </cell>
          <cell r="E320">
            <v>1642.3</v>
          </cell>
          <cell r="F320">
            <v>154.93396226415095</v>
          </cell>
          <cell r="G320">
            <v>14.200000000000001</v>
          </cell>
          <cell r="H320">
            <v>0.8646410521829142</v>
          </cell>
          <cell r="I320" t="str">
            <v/>
          </cell>
          <cell r="K320" t="str">
            <v/>
          </cell>
          <cell r="L320" t="str">
            <v/>
          </cell>
          <cell r="M320" t="str">
            <v/>
          </cell>
        </row>
        <row r="321">
          <cell r="B321" t="str">
            <v>96-97</v>
          </cell>
          <cell r="C321">
            <v>386</v>
          </cell>
          <cell r="D321">
            <v>1160</v>
          </cell>
          <cell r="E321">
            <v>1739.5</v>
          </cell>
          <cell r="F321">
            <v>149.95689655172413</v>
          </cell>
          <cell r="G321">
            <v>10.5</v>
          </cell>
          <cell r="H321">
            <v>0.60362173038229372</v>
          </cell>
          <cell r="I321" t="str">
            <v/>
          </cell>
          <cell r="K321" t="str">
            <v/>
          </cell>
          <cell r="L321" t="str">
            <v/>
          </cell>
          <cell r="M321" t="str">
            <v/>
          </cell>
        </row>
        <row r="322">
          <cell r="B322" t="str">
            <v>97-98</v>
          </cell>
          <cell r="C322">
            <v>386</v>
          </cell>
          <cell r="D322">
            <v>1160</v>
          </cell>
          <cell r="E322">
            <v>1362.57</v>
          </cell>
          <cell r="F322">
            <v>117.46293103448276</v>
          </cell>
          <cell r="G322">
            <v>11.581</v>
          </cell>
          <cell r="H322">
            <v>0.84993798483747618</v>
          </cell>
          <cell r="I322" t="str">
            <v/>
          </cell>
          <cell r="K322" t="str">
            <v/>
          </cell>
          <cell r="L322" t="str">
            <v/>
          </cell>
          <cell r="M322" t="str">
            <v/>
          </cell>
        </row>
        <row r="323">
          <cell r="B323" t="str">
            <v>98-99</v>
          </cell>
          <cell r="C323">
            <v>386</v>
          </cell>
          <cell r="D323">
            <v>1300</v>
          </cell>
          <cell r="E323">
            <v>1486.3999999999999</v>
          </cell>
          <cell r="F323">
            <v>114.33846153846154</v>
          </cell>
          <cell r="G323">
            <v>13.2</v>
          </cell>
          <cell r="H323">
            <v>0.88805166846071049</v>
          </cell>
          <cell r="I323" t="str">
            <v/>
          </cell>
          <cell r="K323" t="str">
            <v/>
          </cell>
          <cell r="L323" t="str">
            <v/>
          </cell>
          <cell r="M323" t="str">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cell>
          <cell r="K332" t="str">
            <v/>
          </cell>
          <cell r="L332" t="str">
            <v/>
          </cell>
          <cell r="M332" t="str">
            <v/>
          </cell>
        </row>
        <row r="333">
          <cell r="B333" t="str">
            <v>94-95</v>
          </cell>
          <cell r="C333">
            <v>193</v>
          </cell>
          <cell r="D333">
            <v>600</v>
          </cell>
          <cell r="E333">
            <v>702.3</v>
          </cell>
          <cell r="F333">
            <v>117.05</v>
          </cell>
          <cell r="G333">
            <v>6.1</v>
          </cell>
          <cell r="H333">
            <v>0.86857468318382458</v>
          </cell>
          <cell r="I333" t="str">
            <v/>
          </cell>
          <cell r="K333" t="str">
            <v/>
          </cell>
          <cell r="L333" t="str">
            <v/>
          </cell>
          <cell r="M333" t="str">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cell>
          <cell r="H341">
            <v>0</v>
          </cell>
          <cell r="I341" t="str">
            <v/>
          </cell>
          <cell r="J341" t="str">
            <v/>
          </cell>
          <cell r="K341" t="str">
            <v/>
          </cell>
          <cell r="L341" t="str">
            <v/>
          </cell>
          <cell r="M341" t="str">
            <v/>
          </cell>
          <cell r="N341" t="str">
            <v/>
          </cell>
          <cell r="O341" t="str">
            <v/>
          </cell>
          <cell r="P341" t="str">
            <v/>
          </cell>
          <cell r="Q341" t="str">
            <v/>
          </cell>
        </row>
        <row r="342">
          <cell r="B342" t="str">
            <v>89-90</v>
          </cell>
          <cell r="C342">
            <v>160</v>
          </cell>
          <cell r="D342">
            <v>240</v>
          </cell>
          <cell r="E342">
            <v>212.32</v>
          </cell>
          <cell r="F342">
            <v>88.46</v>
          </cell>
          <cell r="G342">
            <v>0.2</v>
          </cell>
          <cell r="H342">
            <v>0.08</v>
          </cell>
          <cell r="I342">
            <v>160</v>
          </cell>
          <cell r="J342">
            <v>306</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M352">
            <v>478.86</v>
          </cell>
          <cell r="N352">
            <v>490.08</v>
          </cell>
          <cell r="P352">
            <v>476.93</v>
          </cell>
        </row>
        <row r="353">
          <cell r="B353" t="str">
            <v>00-01</v>
          </cell>
          <cell r="C353">
            <v>160</v>
          </cell>
          <cell r="D353">
            <v>550</v>
          </cell>
          <cell r="E353">
            <v>284.22000000000003</v>
          </cell>
          <cell r="F353">
            <v>51.68</v>
          </cell>
          <cell r="G353">
            <v>0.73</v>
          </cell>
          <cell r="H353">
            <v>0.26</v>
          </cell>
          <cell r="I353">
            <v>164</v>
          </cell>
          <cell r="M353">
            <v>463.46</v>
          </cell>
        </row>
        <row r="354">
          <cell r="A354" t="str">
            <v>Average last 5 years</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I357" t="str">
            <v>MAXIMUM DEMAND</v>
          </cell>
          <cell r="J357" t="str">
            <v>WATER INFLOW</v>
          </cell>
          <cell r="K357" t="str">
            <v>WATER CONSUMED</v>
          </cell>
          <cell r="L357" t="str">
            <v>WATER CONSUMED</v>
          </cell>
          <cell r="M357" t="str">
            <v>LEVEL AT THE END</v>
          </cell>
          <cell r="N357" t="str">
            <v>MAXIMUM LEVEL</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cell>
          <cell r="H359">
            <v>0</v>
          </cell>
          <cell r="I359" t="str">
            <v/>
          </cell>
          <cell r="J359" t="str">
            <v/>
          </cell>
          <cell r="K359" t="str">
            <v/>
          </cell>
          <cell r="L359" t="str">
            <v/>
          </cell>
          <cell r="M359" t="str">
            <v/>
          </cell>
          <cell r="N359" t="str">
            <v/>
          </cell>
          <cell r="O359" t="str">
            <v/>
          </cell>
          <cell r="P359" t="str">
            <v/>
          </cell>
          <cell r="Q359" t="str">
            <v/>
          </cell>
        </row>
        <row r="360">
          <cell r="B360" t="str">
            <v>89-90</v>
          </cell>
          <cell r="C360">
            <v>90</v>
          </cell>
          <cell r="D360">
            <v>140</v>
          </cell>
          <cell r="E360">
            <v>277.95</v>
          </cell>
          <cell r="F360">
            <v>198.54</v>
          </cell>
          <cell r="G360">
            <v>0.1</v>
          </cell>
          <cell r="H360">
            <v>0.04</v>
          </cell>
          <cell r="I360">
            <v>91</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cell>
          <cell r="L369" t="str">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M370">
            <v>411.05</v>
          </cell>
          <cell r="N370">
            <v>423.55</v>
          </cell>
          <cell r="P370">
            <v>406.9</v>
          </cell>
        </row>
        <row r="371">
          <cell r="B371" t="str">
            <v>00-01</v>
          </cell>
          <cell r="C371">
            <v>90</v>
          </cell>
          <cell r="D371">
            <v>550</v>
          </cell>
          <cell r="E371">
            <v>363.84</v>
          </cell>
          <cell r="F371">
            <v>66.150000000000006</v>
          </cell>
          <cell r="G371">
            <v>0.61</v>
          </cell>
          <cell r="H371">
            <v>0.16765611257695692</v>
          </cell>
          <cell r="I371">
            <v>90</v>
          </cell>
          <cell r="M371">
            <v>410</v>
          </cell>
        </row>
        <row r="372">
          <cell r="A372" t="str">
            <v>Average last 5 years</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cell>
        </row>
        <row r="376">
          <cell r="B376" t="str">
            <v>91-92</v>
          </cell>
          <cell r="C376">
            <v>315</v>
          </cell>
          <cell r="D376">
            <v>761</v>
          </cell>
          <cell r="E376">
            <v>6.59</v>
          </cell>
          <cell r="F376">
            <v>0.86596583442838371</v>
          </cell>
          <cell r="G376" t="str">
            <v/>
          </cell>
        </row>
        <row r="377">
          <cell r="B377" t="str">
            <v>92-93</v>
          </cell>
          <cell r="C377">
            <v>315</v>
          </cell>
          <cell r="D377">
            <v>700</v>
          </cell>
          <cell r="E377">
            <v>322.45</v>
          </cell>
          <cell r="F377">
            <v>46.064285714285717</v>
          </cell>
          <cell r="G377">
            <v>3.1</v>
          </cell>
          <cell r="H377">
            <v>0.96138936269189024</v>
          </cell>
          <cell r="I377">
            <v>315</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M384">
            <v>275</v>
          </cell>
          <cell r="N384">
            <v>406.9</v>
          </cell>
          <cell r="P384">
            <v>280.5</v>
          </cell>
        </row>
        <row r="385">
          <cell r="B385" t="str">
            <v>00-01</v>
          </cell>
          <cell r="C385">
            <v>315</v>
          </cell>
          <cell r="D385">
            <v>425</v>
          </cell>
          <cell r="E385">
            <v>745.37</v>
          </cell>
          <cell r="F385">
            <v>175.38</v>
          </cell>
          <cell r="G385">
            <v>2.7</v>
          </cell>
          <cell r="H385">
            <v>0.36223620483786578</v>
          </cell>
          <cell r="I385">
            <v>315</v>
          </cell>
          <cell r="M385">
            <v>276.3</v>
          </cell>
        </row>
        <row r="386">
          <cell r="A386" t="str">
            <v>Average</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cell>
          <cell r="P386">
            <v>274.3</v>
          </cell>
          <cell r="Q386" t="str">
            <v/>
          </cell>
        </row>
        <row r="387">
          <cell r="A387" t="str">
            <v>BIRSINGHPUR</v>
          </cell>
          <cell r="B387" t="str">
            <v>88-89</v>
          </cell>
        </row>
        <row r="388">
          <cell r="B388" t="str">
            <v>89-90</v>
          </cell>
        </row>
        <row r="389">
          <cell r="B389" t="str">
            <v>90-91</v>
          </cell>
          <cell r="C389">
            <v>0</v>
          </cell>
          <cell r="D389">
            <v>0</v>
          </cell>
          <cell r="E389">
            <v>0</v>
          </cell>
          <cell r="F389" t="str">
            <v/>
          </cell>
          <cell r="I389" t="str">
            <v/>
          </cell>
        </row>
        <row r="390">
          <cell r="B390" t="str">
            <v>91-92</v>
          </cell>
          <cell r="C390">
            <v>0</v>
          </cell>
          <cell r="D390">
            <v>0</v>
          </cell>
          <cell r="E390">
            <v>0</v>
          </cell>
          <cell r="F390" t="str">
            <v/>
          </cell>
          <cell r="I390" t="str">
            <v/>
          </cell>
        </row>
        <row r="391">
          <cell r="B391" t="str">
            <v>92-93</v>
          </cell>
          <cell r="C391">
            <v>20</v>
          </cell>
          <cell r="D391">
            <v>50</v>
          </cell>
          <cell r="E391">
            <v>18.38</v>
          </cell>
          <cell r="F391">
            <v>36.76</v>
          </cell>
          <cell r="G391">
            <v>0.1</v>
          </cell>
          <cell r="H391">
            <v>0.54406964091403698</v>
          </cell>
          <cell r="I391">
            <v>21</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M398">
            <v>475.37</v>
          </cell>
          <cell r="N398">
            <v>476.92</v>
          </cell>
          <cell r="P398">
            <v>472.95</v>
          </cell>
        </row>
        <row r="399">
          <cell r="B399" t="str">
            <v>00-01</v>
          </cell>
          <cell r="C399">
            <v>20</v>
          </cell>
          <cell r="D399">
            <v>50</v>
          </cell>
          <cell r="E399">
            <v>34.71</v>
          </cell>
          <cell r="F399">
            <v>99.18</v>
          </cell>
          <cell r="G399">
            <v>0.37</v>
          </cell>
          <cell r="H399">
            <v>1.065975223278594</v>
          </cell>
          <cell r="I399">
            <v>20</v>
          </cell>
          <cell r="M399">
            <v>474.48</v>
          </cell>
        </row>
        <row r="400">
          <cell r="A400" t="str">
            <v>Average</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cell>
          <cell r="P400">
            <v>469.1</v>
          </cell>
          <cell r="Q400" t="str">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I403" t="str">
            <v>MAXIMUM DEMAND</v>
          </cell>
          <cell r="J403" t="str">
            <v>WATER INFLOW</v>
          </cell>
          <cell r="K403" t="str">
            <v>WATER CONSUMED</v>
          </cell>
          <cell r="L403" t="str">
            <v>WATER CONSUMED</v>
          </cell>
          <cell r="M403" t="str">
            <v>LEVEL AT THE END</v>
          </cell>
          <cell r="N403" t="str">
            <v>MAXIMUM LEVEL</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K408">
            <v>2745.8</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K409">
            <v>2745.8</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cell>
          <cell r="M410">
            <v>344.57</v>
          </cell>
          <cell r="N410">
            <v>357.8</v>
          </cell>
          <cell r="P410">
            <v>338.38</v>
          </cell>
        </row>
        <row r="411">
          <cell r="B411" t="str">
            <v>00-01</v>
          </cell>
          <cell r="C411">
            <v>120</v>
          </cell>
          <cell r="D411">
            <v>400</v>
          </cell>
          <cell r="E411">
            <v>233.76</v>
          </cell>
          <cell r="F411">
            <v>58.44</v>
          </cell>
          <cell r="G411">
            <v>0.47</v>
          </cell>
          <cell r="H411">
            <v>0.2010609171800137</v>
          </cell>
          <cell r="I411">
            <v>121</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M413">
            <v>351.7</v>
          </cell>
        </row>
        <row r="414">
          <cell r="B414" t="str">
            <v>00-01</v>
          </cell>
          <cell r="C414">
            <v>45</v>
          </cell>
          <cell r="D414">
            <v>100</v>
          </cell>
          <cell r="E414">
            <v>58.17</v>
          </cell>
          <cell r="F414">
            <v>61.24</v>
          </cell>
          <cell r="G414">
            <v>0.41</v>
          </cell>
          <cell r="H414">
            <v>0.71</v>
          </cell>
          <cell r="I414">
            <v>40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cell>
        </row>
        <row r="420">
          <cell r="B420" t="str">
            <v>89-90</v>
          </cell>
          <cell r="C420">
            <v>389.66666666666663</v>
          </cell>
          <cell r="D420">
            <v>950</v>
          </cell>
          <cell r="E420">
            <v>872.75166666666655</v>
          </cell>
          <cell r="F420">
            <v>91.868596491228061</v>
          </cell>
          <cell r="G420">
            <v>6.2333333333333334</v>
          </cell>
          <cell r="H420">
            <v>0.71421614777781395</v>
          </cell>
          <cell r="I420" t="str">
            <v/>
          </cell>
        </row>
        <row r="421">
          <cell r="B421" t="str">
            <v>90-91</v>
          </cell>
          <cell r="C421">
            <v>389.66666666666663</v>
          </cell>
          <cell r="D421">
            <v>1085</v>
          </cell>
          <cell r="E421">
            <v>1166.44</v>
          </cell>
          <cell r="F421">
            <v>107.50599078341014</v>
          </cell>
          <cell r="G421">
            <v>2.7333333333333334</v>
          </cell>
          <cell r="H421">
            <v>0.23433124149834822</v>
          </cell>
          <cell r="I421" t="str">
            <v/>
          </cell>
        </row>
        <row r="422">
          <cell r="B422" t="str">
            <v>91-92</v>
          </cell>
          <cell r="C422">
            <v>704.66666666666663</v>
          </cell>
          <cell r="D422">
            <v>1846</v>
          </cell>
          <cell r="E422">
            <v>1498.6583333333333</v>
          </cell>
          <cell r="F422">
            <v>81.184091729866381</v>
          </cell>
          <cell r="G422">
            <v>4.5333333333333332</v>
          </cell>
          <cell r="H422">
            <v>0.30249278521344092</v>
          </cell>
          <cell r="I422" t="str">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cell>
        </row>
        <row r="424">
          <cell r="B424" t="str">
            <v>93-94</v>
          </cell>
          <cell r="C424">
            <v>724.66666666666663</v>
          </cell>
          <cell r="D424">
            <v>1990</v>
          </cell>
          <cell r="E424">
            <v>1658.25848</v>
          </cell>
          <cell r="F424">
            <v>83.329571859296479</v>
          </cell>
          <cell r="G424">
            <v>10.773333333333333</v>
          </cell>
          <cell r="H424">
            <v>0.64967756614959893</v>
          </cell>
          <cell r="I424" t="str">
            <v/>
          </cell>
        </row>
        <row r="425">
          <cell r="B425" t="str">
            <v>94-95</v>
          </cell>
          <cell r="C425">
            <v>844.66666666666663</v>
          </cell>
          <cell r="D425">
            <v>2000</v>
          </cell>
          <cell r="E425">
            <v>2415.3333333333335</v>
          </cell>
          <cell r="F425">
            <v>120.76666666666667</v>
          </cell>
          <cell r="G425">
            <v>17.51774533333333</v>
          </cell>
          <cell r="H425">
            <v>0.72527237096328989</v>
          </cell>
          <cell r="I425" t="str">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D432">
            <v>2140</v>
          </cell>
          <cell r="E432">
            <v>2423.6411466666664</v>
          </cell>
          <cell r="F432">
            <v>113.28283509881423</v>
          </cell>
          <cell r="G432">
            <v>12.177691066666664</v>
          </cell>
          <cell r="H432">
            <v>0.50875163222440989</v>
          </cell>
          <cell r="I432" t="str">
            <v/>
          </cell>
          <cell r="J432" t="str">
            <v/>
          </cell>
          <cell r="K432" t="str">
            <v/>
          </cell>
          <cell r="L432" t="str">
            <v/>
          </cell>
          <cell r="M432" t="str">
            <v/>
          </cell>
          <cell r="N432" t="str">
            <v/>
          </cell>
          <cell r="O432" t="str">
            <v/>
          </cell>
          <cell r="P432" t="str">
            <v/>
          </cell>
          <cell r="Q432" t="str">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cell>
        </row>
        <row r="436">
          <cell r="B436" t="str">
            <v>91-92</v>
          </cell>
          <cell r="C436">
            <v>3262.1666666666665</v>
          </cell>
          <cell r="D436">
            <v>14606</v>
          </cell>
          <cell r="E436">
            <v>12524.380333333333</v>
          </cell>
          <cell r="F436">
            <v>85.748187959286128</v>
          </cell>
          <cell r="G436">
            <v>1179.9433333333332</v>
          </cell>
          <cell r="H436">
            <v>9.4211713628094067</v>
          </cell>
          <cell r="I436" t="str">
            <v/>
          </cell>
        </row>
        <row r="437">
          <cell r="B437" t="str">
            <v>92-93</v>
          </cell>
          <cell r="C437">
            <v>3282.1666666666665</v>
          </cell>
          <cell r="D437">
            <v>14538.333333333334</v>
          </cell>
          <cell r="E437">
            <v>13259.179000000002</v>
          </cell>
          <cell r="F437">
            <v>91.20150636248998</v>
          </cell>
          <cell r="G437">
            <v>1232.616</v>
          </cell>
          <cell r="H437">
            <v>9.296322193101096</v>
          </cell>
          <cell r="I437" t="str">
            <v/>
          </cell>
        </row>
        <row r="438">
          <cell r="B438" t="str">
            <v>93-94</v>
          </cell>
          <cell r="C438">
            <v>3482.1666666666665</v>
          </cell>
          <cell r="D438">
            <v>16325</v>
          </cell>
          <cell r="E438">
            <v>14382.00028</v>
          </cell>
          <cell r="F438">
            <v>88.098010903522194</v>
          </cell>
          <cell r="G438">
            <v>1337.7796703333336</v>
          </cell>
          <cell r="H438">
            <v>9.3017636231984095</v>
          </cell>
          <cell r="I438" t="str">
            <v/>
          </cell>
        </row>
        <row r="439">
          <cell r="B439" t="str">
            <v>94-95</v>
          </cell>
          <cell r="C439">
            <v>3812.1666666666665</v>
          </cell>
          <cell r="D439">
            <v>16230</v>
          </cell>
          <cell r="E439">
            <v>16597.313333333332</v>
          </cell>
          <cell r="F439">
            <v>102.2631751899774</v>
          </cell>
          <cell r="G439">
            <v>1511.8777453333332</v>
          </cell>
          <cell r="H439">
            <v>9.1091715566816642</v>
          </cell>
          <cell r="I439" t="str">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_01-02"/>
      <sheetName val="ADDITION"/>
      <sheetName val="ANNEX-III"/>
      <sheetName val="Sheet3 (2)"/>
      <sheetName val="Sheet3_(2)"/>
    </sheetNames>
    <sheetDataSet>
      <sheetData sheetId="0" refreshError="1"/>
      <sheetData sheetId="1" refreshError="1"/>
      <sheetData sheetId="2" refreshError="1"/>
      <sheetData sheetId="3" refreshError="1"/>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Code"/>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2">
          <cell r="E12" t="str">
            <v>Actual</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132kv DCDS"/>
      <sheetName val=""/>
      <sheetName val="04REL"/>
      <sheetName val="A 3_7"/>
      <sheetName val="Salient1"/>
      <sheetName val="Cat_Ser_load"/>
      <sheetName val="data"/>
      <sheetName val="Sheet1"/>
      <sheetName val="Data base Feb 09"/>
      <sheetName val="gri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Inputs"/>
      <sheetName val="Dom"/>
      <sheetName val="R_Hrs_ Since Comm"/>
      <sheetName val="ATP"/>
      <sheetName val="UK"/>
      <sheetName val="Scheme Area Details_Block__ C2"/>
      <sheetName val="New33KVSS_E3"/>
      <sheetName val="Prop aug of Ex 33KVSS_E3a"/>
      <sheetName val="Coalmine"/>
      <sheetName val="A"/>
      <sheetName val="Basis"/>
      <sheetName val="Scheme_Area_Details_Block___C2"/>
      <sheetName val="Prop_aug_of_Ex_33KVSS_E3a"/>
      <sheetName val="Report"/>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Latest revised Cost Estimates f"/>
      <sheetName val="Form 6"/>
      <sheetName val="220Kv (2)"/>
      <sheetName val="220Kv"/>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8">
          <cell r="A38">
            <v>0</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t="str">
            <v xml:space="preserve">ESTIMATE FOR INSTALLATION OF ADDITIONAL 1X40MVA 132/33KV TRANSFORMER AT EXISTING EHV SUBSTATION </v>
          </cell>
        </row>
      </sheetData>
      <sheetData sheetId="46">
        <row r="38">
          <cell r="A38">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38">
          <cell r="A38" t="str">
            <v xml:space="preserve">ESTIMATE FOR INSTALLATION OF ADDITIONAL 1X40MVA 132/33KV TRANSFORMER AT EXISTING EHV SUBSTATION </v>
          </cell>
        </row>
      </sheetData>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refreshError="1"/>
      <sheetData sheetId="112" refreshError="1"/>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row r="38">
          <cell r="A38" t="str">
            <v xml:space="preserve">ESTIMATE FOR INSTALLATION OF ADDITIONAL 1X40MVA 132/33KV TRANSFORMER AT EXISTING EHV SUBSTATION </v>
          </cell>
        </row>
      </sheetData>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row r="38">
          <cell r="A38" t="str">
            <v xml:space="preserve">ESTIMATE FOR INSTALLATION OF ADDITIONAL 1X40MVA 132/33KV TRANSFORMER AT EXISTING EHV SUBSTATION </v>
          </cell>
        </row>
      </sheetData>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row r="38">
          <cell r="A38" t="str">
            <v xml:space="preserve">ESTIMATE FOR INSTALLATION OF ADDITIONAL 1X40MVA 132/33KV TRANSFORMER AT EXISTING EHV SUBSTATION </v>
          </cell>
        </row>
      </sheetData>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Sheet"/>
      <sheetName val="Front Cover with Image"/>
      <sheetName val="Index"/>
      <sheetName val="Sales Forecast"/>
      <sheetName val="Forecast-Consumer Base"/>
      <sheetName val="Forecast-Connected Load"/>
      <sheetName val="Forecast-Units Sold "/>
      <sheetName val="Discom Level Data"/>
      <sheetName val="summarize"/>
      <sheetName val="LV-1 Data"/>
      <sheetName val="LV-1 Calc"/>
      <sheetName val="PotentialCust - LV1"/>
      <sheetName val="RGGVY Data"/>
      <sheetName val="LV-1 Summary"/>
      <sheetName val="LV-2 Data"/>
      <sheetName val="LV-2 Calc"/>
      <sheetName val="LV-2 Summary"/>
      <sheetName val="PotentialCust - LV2"/>
      <sheetName val="LV-3 Data"/>
      <sheetName val="Split for PWW-STL"/>
      <sheetName val="LV-3 Calc"/>
      <sheetName val="LV-3 Summary"/>
      <sheetName val="LV-4 Data"/>
      <sheetName val="LV-4 Calc"/>
      <sheetName val="LV-4 Summary"/>
      <sheetName val="LV-5.1 Data Alternate"/>
      <sheetName val="LV-5.1 Data"/>
      <sheetName val="Input Sheet"/>
      <sheetName val="LV-5.1 Calc alt"/>
      <sheetName val="LV-5.1 alt Summary"/>
      <sheetName val="LV-5.1 Calc"/>
      <sheetName val="LV-5.1 Summary"/>
      <sheetName val="LV-5.2 Data"/>
      <sheetName val="LV-5.2 Calc"/>
      <sheetName val="LV-5.2 Summary"/>
      <sheetName val="HV-1 Data"/>
      <sheetName val="HV-1 Calc"/>
      <sheetName val="HV-1 Summary"/>
      <sheetName val="HV-2 Data"/>
      <sheetName val="HV-2 Calc"/>
      <sheetName val="HV-2 Summary"/>
      <sheetName val="HV-3 Data"/>
      <sheetName val="HV-3 Calc"/>
      <sheetName val="HV-3 Summary"/>
      <sheetName val="HV-4 Data"/>
      <sheetName val="HV-4 Calc"/>
      <sheetName val="HV-4 Summary"/>
      <sheetName val="HV-5.1 Data"/>
      <sheetName val="HV-5.1 Calc"/>
      <sheetName val="HV-5.1 Summary"/>
      <sheetName val="HV-5.2 Calc"/>
      <sheetName val="HV-5.2 Data"/>
      <sheetName val="HV-5.2 Summary"/>
      <sheetName val="HV-6 Data"/>
      <sheetName val="HV-6 Calc"/>
      <sheetName val="HV-6 Summary"/>
      <sheetName val="HV-7 Data"/>
      <sheetName val="HV-7 Calc"/>
      <sheetName val="HV-7 Summary"/>
      <sheetName val="Annexure"/>
      <sheetName val="Census"/>
      <sheetName val="Cens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9">
          <cell r="G19">
            <v>2</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Div_Pk"/>
      <sheetName val="Grp"/>
      <sheetName val="Grp_Pk"/>
      <sheetName val="F_Sum"/>
      <sheetName val="Indiv"/>
      <sheetName val="B_Sum"/>
      <sheetName val="B_Adj"/>
      <sheetName val="B_Dat"/>
      <sheetName val="Utility"/>
      <sheetName val="Admin"/>
      <sheetName val="Sens"/>
      <sheetName val="Peaks"/>
      <sheetName val="Graphs"/>
      <sheetName val="Trf"/>
      <sheetName val="T4"/>
      <sheetName val="T5"/>
      <sheetName val="T5b"/>
    </sheetNames>
    <sheetDataSet>
      <sheetData sheetId="0" refreshError="1">
        <row r="44">
          <cell r="J44" t="str">
            <v>2003-2004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FY 05"/>
      <sheetName val="Sales FY 06"/>
      <sheetName val="Sales FY 07"/>
      <sheetName val="LMV 9 &amp; 10"/>
      <sheetName val="Sales FY 05 N"/>
      <sheetName val="Sales FY 06 N"/>
      <sheetName val="Sales FY 07 N"/>
      <sheetName val="Sales FY 08 N"/>
      <sheetName val="Sales FY 08"/>
      <sheetName val="Sales FY 09 N"/>
      <sheetName val="Sales FY 10"/>
      <sheetName val="Sales FY 09"/>
      <sheetName val="Sales Summ N"/>
      <sheetName val="Sales Summ"/>
      <sheetName val="RevN"/>
      <sheetName val="Sales FY 10 A"/>
      <sheetName val="Sales FY 11"/>
      <sheetName val="Sales FY 12"/>
      <sheetName val="Advt &amp; HV1"/>
      <sheetName val="Sales Summary"/>
      <sheetName val="Rev Summary"/>
      <sheetName val="Tariff - LT"/>
      <sheetName val="Rev Summ N"/>
      <sheetName val="Energy Balance"/>
      <sheetName val="Cross subsidy"/>
      <sheetName val="Crosschecks"/>
      <sheetName val="Final"/>
      <sheetName val="Tariff - HT"/>
      <sheetName val="Rev"/>
      <sheetName val="Rev Summ"/>
      <sheetName val="Energy Balance (2)"/>
      <sheetName val="Tariff - HT VD"/>
      <sheetName val="Tariff - HT (Op)"/>
      <sheetName val="Tariff - LT (op)"/>
      <sheetName val="Tariff - LT (2)"/>
      <sheetName val="Tariff - LT VD"/>
      <sheetName val="LMV 1"/>
      <sheetName val="LMV 2"/>
      <sheetName val="LMV 3"/>
      <sheetName val="LMV 4"/>
      <sheetName val="LMV 5"/>
      <sheetName val="LMV 6"/>
      <sheetName val="LMV 7"/>
      <sheetName val="LMV 8"/>
      <sheetName val="LMV 9"/>
      <sheetName val="LMV 10"/>
      <sheetName val="HV 2"/>
      <sheetName val="HV 3"/>
      <sheetName val="HV 4"/>
      <sheetName val="Revenue 1"/>
      <sheetName val="Sheet1"/>
    </sheetNames>
    <sheetDataSet>
      <sheetData sheetId="0"/>
      <sheetData sheetId="1"/>
      <sheetData sheetId="2"/>
      <sheetData sheetId="3"/>
      <sheetData sheetId="4">
        <row r="10">
          <cell r="K10">
            <v>10555.409515539952</v>
          </cell>
        </row>
      </sheetData>
      <sheetData sheetId="5">
        <row r="10">
          <cell r="K10">
            <v>11406.105960721663</v>
          </cell>
        </row>
      </sheetData>
      <sheetData sheetId="6">
        <row r="10">
          <cell r="K10">
            <v>12952.302005296295</v>
          </cell>
        </row>
      </sheetData>
      <sheetData sheetId="7">
        <row r="9">
          <cell r="K9">
            <v>7145.4485488507471</v>
          </cell>
        </row>
      </sheetData>
      <sheetData sheetId="8"/>
      <sheetData sheetId="9">
        <row r="9">
          <cell r="K9">
            <v>7756.9670000000006</v>
          </cell>
        </row>
      </sheetData>
      <sheetData sheetId="10">
        <row r="9">
          <cell r="K9">
            <v>8161.5508285804899</v>
          </cell>
        </row>
      </sheetData>
      <sheetData sheetId="11"/>
      <sheetData sheetId="12">
        <row r="15">
          <cell r="M15">
            <v>15849.714053342934</v>
          </cell>
        </row>
      </sheetData>
      <sheetData sheetId="13">
        <row r="148">
          <cell r="E148">
            <v>367.95561384308559</v>
          </cell>
        </row>
      </sheetData>
      <sheetData sheetId="14"/>
      <sheetData sheetId="15"/>
      <sheetData sheetId="16"/>
      <sheetData sheetId="17"/>
      <sheetData sheetId="18">
        <row r="20">
          <cell r="D20">
            <v>9.9979999999999993</v>
          </cell>
        </row>
      </sheetData>
      <sheetData sheetId="19">
        <row r="11">
          <cell r="R11">
            <v>4366.8385200000002</v>
          </cell>
        </row>
      </sheetData>
      <sheetData sheetId="20">
        <row r="1">
          <cell r="T1">
            <v>1.3410219999999999</v>
          </cell>
        </row>
      </sheetData>
      <sheetData sheetId="21">
        <row r="2">
          <cell r="P2">
            <v>0</v>
          </cell>
        </row>
      </sheetData>
      <sheetData sheetId="22"/>
      <sheetData sheetId="23"/>
      <sheetData sheetId="24">
        <row r="7">
          <cell r="C7">
            <v>4.1702170433644428</v>
          </cell>
        </row>
      </sheetData>
      <sheetData sheetId="25"/>
      <sheetData sheetId="26">
        <row r="12">
          <cell r="H12">
            <v>125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_res"/>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ervicing Model"/>
      <sheetName val="Index"/>
      <sheetName val="Input Sheet"/>
      <sheetName val="Balance Sheet"/>
      <sheetName val="P&amp;L Account"/>
      <sheetName val="Cash Flow Statement"/>
      <sheetName val="Share Cap&amp;Reser."/>
      <sheetName val="GFA"/>
      <sheetName val="Current Asset"/>
      <sheetName val="Current Liability"/>
      <sheetName val="Capitalization"/>
      <sheetName val="Dep2"/>
      <sheetName val="CWIP"/>
      <sheetName val="Investments"/>
      <sheetName val="Interest &amp; Finance Charges"/>
      <sheetName val="Revenue"/>
      <sheetName val="Other Income"/>
      <sheetName val="Loans&amp;Adv"/>
      <sheetName val="Other Invest"/>
      <sheetName val="Adm Exp"/>
      <sheetName val="PP"/>
      <sheetName val="R&amp;M Expense"/>
      <sheetName val="Emp Cost"/>
      <sheetName val="Rough"/>
      <sheetName val="Working Cap1"/>
      <sheetName val="Depreciation Sch"/>
      <sheetName val="Du-Pont"/>
      <sheetName val="Economic Value Added"/>
      <sheetName val="Depreciation_IT"/>
      <sheetName val="Financial Analysis"/>
      <sheetName val="Tax Comp"/>
      <sheetName val="Avg CS"/>
      <sheetName val="Actuary Data"/>
    </sheetNames>
    <sheetDataSet>
      <sheetData sheetId="0"/>
      <sheetData sheetId="1"/>
      <sheetData sheetId="2" refreshError="1">
        <row r="4">
          <cell r="C4">
            <v>6.1400000000000003E-2</v>
          </cell>
        </row>
        <row r="211">
          <cell r="D211">
            <v>0.2</v>
          </cell>
          <cell r="E211">
            <v>0.6</v>
          </cell>
          <cell r="F211">
            <v>0.2</v>
          </cell>
        </row>
        <row r="213">
          <cell r="D213">
            <v>0.2</v>
          </cell>
          <cell r="E213">
            <v>0.4</v>
          </cell>
          <cell r="F213">
            <v>0.4</v>
          </cell>
        </row>
      </sheetData>
      <sheetData sheetId="3"/>
      <sheetData sheetId="4" refreshError="1"/>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220 11  BS "/>
      <sheetName val="BTB"/>
      <sheetName val="cf"/>
      <sheetName val="orders"/>
      <sheetName val="Dom"/>
      <sheetName val="Addl.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_Gen"/>
      <sheetName val="Input_Cap Allo"/>
      <sheetName val="Input_New Cap"/>
      <sheetName val="Input_New"/>
      <sheetName val="Input_St Details"/>
      <sheetName val="F1_12_C"/>
      <sheetName val="F1 12-13"/>
      <sheetName val="Input_Extn Loss"/>
      <sheetName val="Losses"/>
      <sheetName val="PP Output"/>
      <sheetName val="MPTransco"/>
      <sheetName val="ISP"/>
      <sheetName val="Line Losses"/>
      <sheetName val="Sheet1"/>
      <sheetName val="Avail_Ex Bus"/>
      <sheetName val="F1a 11-12"/>
      <sheetName val="F1a 12-13"/>
      <sheetName val="State Peri Rank"/>
      <sheetName val="MPTradeco"/>
      <sheetName val="Ctrl_cost"/>
      <sheetName val="F1e"/>
      <sheetName val="F1 05-06"/>
      <sheetName val="F1 06-07"/>
      <sheetName val="F1 07-08"/>
      <sheetName val="F1 08-09"/>
      <sheetName val="F1 09-10"/>
      <sheetName val="F1a 05-06"/>
      <sheetName val="F1a 06-07"/>
      <sheetName val="F1a 07-08"/>
      <sheetName val="F1a 08-09"/>
      <sheetName val="F1a 09-10"/>
      <sheetName val="F1a 10-11"/>
      <sheetName val="East"/>
      <sheetName val="F1a 10-11-E"/>
      <sheetName val="F1_11_E"/>
      <sheetName val="F1a 10-11-C"/>
      <sheetName val="F1_11_C"/>
      <sheetName val="F1a 10-11-W"/>
      <sheetName val="F1_11_W"/>
      <sheetName val="F1a 11-12-E"/>
      <sheetName val="F1_12_E"/>
      <sheetName val="F1a 12-13-E"/>
      <sheetName val="West"/>
      <sheetName val="Central"/>
      <sheetName val="F1a 12-13-C"/>
      <sheetName val="F1a 11-12-C"/>
      <sheetName val="F1a 11-12-W"/>
      <sheetName val="F1_12_W"/>
      <sheetName val="F1_13_E"/>
      <sheetName val="F1_13_C"/>
      <sheetName val="F1a 12-13-W"/>
      <sheetName val="F1_13_W"/>
      <sheetName val="EBal"/>
      <sheetName val="PGCIL"/>
      <sheetName val="F1b_E"/>
      <sheetName val="F1c_E"/>
      <sheetName val="F1c_C"/>
      <sheetName val="F1c_W"/>
      <sheetName val="F1d"/>
      <sheetName val="R1(i)_E"/>
      <sheetName val="R1(i)_C"/>
      <sheetName val="R1(i)_W"/>
    </sheetNames>
    <sheetDataSet>
      <sheetData sheetId="0" refreshError="1"/>
      <sheetData sheetId="1">
        <row r="2">
          <cell r="A2">
            <v>2</v>
          </cell>
        </row>
      </sheetData>
      <sheetData sheetId="2"/>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Data"/>
      <sheetName val="Revenue"/>
      <sheetName val="Assumptions"/>
      <sheetName val="Tariff Structure"/>
      <sheetName val="Tables"/>
    </sheetNames>
    <sheetDataSet>
      <sheetData sheetId="0">
        <row r="2">
          <cell r="F2">
            <v>5</v>
          </cell>
          <cell r="G2">
            <v>6</v>
          </cell>
          <cell r="H2">
            <v>7</v>
          </cell>
          <cell r="I2">
            <v>8</v>
          </cell>
          <cell r="J2">
            <v>9</v>
          </cell>
          <cell r="K2">
            <v>10</v>
          </cell>
        </row>
      </sheetData>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ales_Summary"/>
      <sheetName val="Rev_Summary"/>
      <sheetName val="Tariff - LT_b4 tweak"/>
      <sheetName val="Tariff - HT_b4 tweak"/>
      <sheetName val="Tariff - LT"/>
      <sheetName val="Tariff - HT"/>
      <sheetName val="Assumptions"/>
      <sheetName val="Wrtup"/>
      <sheetName val="Rev Summary_FB"/>
      <sheetName val="Sales Summary_FB"/>
      <sheetName val="Rev-Ex"/>
      <sheetName val="Rev-Pro"/>
      <sheetName val="Sales FY 09"/>
      <sheetName val="Sales FY 10"/>
      <sheetName val="Sales FY 11"/>
      <sheetName val="En Bal"/>
      <sheetName val="PPT"/>
      <sheetName val="Sales FY 12"/>
      <sheetName val="Sales FY 13 9M"/>
      <sheetName val="Sales FY 13"/>
      <sheetName val="Sales FY 14"/>
      <sheetName val="Sales FY 10A_FB"/>
      <sheetName val="Sales FY 11_FB"/>
      <sheetName val="Sales FY 12_FB"/>
      <sheetName val="Final"/>
      <sheetName val="Rev Summ N"/>
      <sheetName val="Rev Summary (2)"/>
      <sheetName val="Rev Summ N (2)"/>
      <sheetName val="Asumptions"/>
      <sheetName val="Cross Subsidy"/>
      <sheetName val="Cross Subsidy (2)"/>
    </sheetNames>
    <sheetDataSet>
      <sheetData sheetId="0"/>
      <sheetData sheetId="1">
        <row r="2">
          <cell r="I2">
            <v>8</v>
          </cell>
          <cell r="S2">
            <v>18</v>
          </cell>
          <cell r="AC2">
            <v>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sheetName val="PRSN"/>
      <sheetName val="Impact"/>
      <sheetName val="Results"/>
      <sheetName val="ARR"/>
      <sheetName val="REV"/>
      <sheetName val="Billing-PY"/>
      <sheetName val="Billing-C&amp;E Y"/>
      <sheetName val="Customers-All"/>
      <sheetName val="Customers-CP"/>
      <sheetName val="Customers-EP"/>
      <sheetName val="Customers-NP"/>
      <sheetName val="Customers-SP"/>
      <sheetName val="ERC-CY"/>
      <sheetName val="ERC-EY"/>
      <sheetName val="ERP-EY"/>
      <sheetName val="Forecast-CY"/>
      <sheetName val="Forecast-EY"/>
      <sheetName val="MC-CP"/>
      <sheetName val="MC-EP"/>
      <sheetName val="MC-NP"/>
      <sheetName val="MC-SP"/>
      <sheetName val="RevenueIncrease"/>
      <sheetName val="CostRecovery"/>
      <sheetName val="Subsidy"/>
      <sheetName val="Assumptions"/>
      <sheetName val="General"/>
      <sheetName val="RESCOs"/>
      <sheetName val="Table-I"/>
      <sheetName val="Tables-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A3">
            <v>100</v>
          </cell>
        </row>
        <row r="4">
          <cell r="A4">
            <v>1000</v>
          </cell>
        </row>
        <row r="6">
          <cell r="A6">
            <v>1000000</v>
          </cell>
        </row>
        <row r="7">
          <cell r="A7">
            <v>10000000</v>
          </cell>
        </row>
      </sheetData>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e Information"/>
      <sheetName val="1.1"/>
      <sheetName val="1.1a-P"/>
      <sheetName val="1.1a-C"/>
      <sheetName val="1.1a-E"/>
      <sheetName val="1.1b-P"/>
      <sheetName val="1.1b-C"/>
      <sheetName val="1.1b-E"/>
      <sheetName val="1.1c-P"/>
      <sheetName val="1.1c-C"/>
      <sheetName val="1.1c-E"/>
      <sheetName val="1.1d-P"/>
      <sheetName val="1.1d-C"/>
      <sheetName val="1.1d-E"/>
      <sheetName val="1.1d-1"/>
      <sheetName val="1.1e"/>
      <sheetName val="1.1e1-P"/>
      <sheetName val="1.1e1-C"/>
      <sheetName val="1.1e1-E"/>
      <sheetName val="1.1e2"/>
      <sheetName val="1.1e3-P"/>
      <sheetName val="1.1e3-C"/>
      <sheetName val="1.1e3-E"/>
      <sheetName val="1.1f-P"/>
      <sheetName val="1.1f-C"/>
      <sheetName val="1.1f-E"/>
      <sheetName val="1.1f-1"/>
      <sheetName val="1.1g-P"/>
      <sheetName val="1.1g-C"/>
      <sheetName val="1.1g-E"/>
      <sheetName val="1.2a"/>
      <sheetName val="1.2b"/>
      <sheetName val="1.3"/>
      <sheetName val="1.3a"/>
      <sheetName val="1.3b-P"/>
      <sheetName val="1.3b-C"/>
      <sheetName val="1.3b-CA"/>
      <sheetName val="1.3b-CE"/>
      <sheetName val="1.3b-E"/>
      <sheetName val="1.3b1"/>
      <sheetName val="1.3c1"/>
      <sheetName val="1.3c-1"/>
      <sheetName val="1.3d"/>
      <sheetName val="1.3e"/>
      <sheetName val="1.3f"/>
      <sheetName val="1.3g-P"/>
      <sheetName val="1.3g-CA"/>
      <sheetName val="1.3g-CE"/>
      <sheetName val="1.3g-C"/>
      <sheetName val="1.3g-E"/>
      <sheetName val="1.4"/>
      <sheetName val="1.5"/>
      <sheetName val="1.6"/>
      <sheetName val="2.1"/>
      <sheetName val="2.1a-P"/>
      <sheetName val="2.1a-CA"/>
      <sheetName val="2.1a-CE"/>
      <sheetName val="2.1a-C"/>
      <sheetName val="2.1a-E"/>
      <sheetName val="2.1a-1"/>
      <sheetName val="2.1a-2"/>
      <sheetName val="2.1 b"/>
      <sheetName val="3.2"/>
      <sheetName val="3.2a-P"/>
      <sheetName val="3.2a-CA"/>
      <sheetName val="3.2a-CE"/>
      <sheetName val="3.2a-E"/>
      <sheetName val="3.2b-P"/>
      <sheetName val="3.2b-CA"/>
      <sheetName val="3.2b-CE"/>
      <sheetName val="3.2b-E"/>
      <sheetName val="3.2c-P"/>
      <sheetName val="3.2c-CA"/>
      <sheetName val="3.2c-CE"/>
      <sheetName val="3.2c-E"/>
      <sheetName val="3.2d-P"/>
      <sheetName val="3.2d-CA"/>
      <sheetName val="3.2d-CE"/>
      <sheetName val="3.2d-E"/>
      <sheetName val="3.2e"/>
      <sheetName val="4.1"/>
      <sheetName val="4.1 A"/>
      <sheetName val="4.1 A -1"/>
      <sheetName val="4.1 A -2"/>
      <sheetName val="4.1 B"/>
      <sheetName val="4.2"/>
      <sheetName val="4.3"/>
      <sheetName val="4.4"/>
      <sheetName val="4.5"/>
      <sheetName val="4.6"/>
      <sheetName val="4.7"/>
      <sheetName val="4.8"/>
      <sheetName val="4.9"/>
      <sheetName val="5.1-P"/>
      <sheetName val="5.1-C"/>
      <sheetName val="5.2"/>
      <sheetName val="5.3-P"/>
      <sheetName val="5.3-C"/>
      <sheetName val="5.7-P"/>
      <sheetName val="5.7-C"/>
      <sheetName val="5.8"/>
      <sheetName val="5.10"/>
      <sheetName val="5.11"/>
      <sheetName val="5.12"/>
      <sheetName val="5.13"/>
      <sheetName val="5.14"/>
      <sheetName val="reports_Data"/>
      <sheetName val="Forms_Year"/>
      <sheetName val="Validation Sheet"/>
      <sheetName val="RowADDAdmin"/>
    </sheetNames>
    <sheetDataSet>
      <sheetData sheetId="0" refreshError="1">
        <row r="30">
          <cell r="F30" t="str">
            <v>Previous Period 2004-05</v>
          </cell>
          <cell r="G30" t="str">
            <v>Current Period 2005-06</v>
          </cell>
        </row>
        <row r="33">
          <cell r="F33" t="str">
            <v>Licensee : BYPL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cell r="C9">
            <v>1</v>
          </cell>
          <cell r="D9">
            <v>2</v>
          </cell>
          <cell r="E9" t="str">
            <v>Agra</v>
          </cell>
          <cell r="H9">
            <v>2751021</v>
          </cell>
          <cell r="I9">
            <v>1639935</v>
          </cell>
          <cell r="J9">
            <v>1111086</v>
          </cell>
          <cell r="K9">
            <v>2751021</v>
          </cell>
          <cell r="L9">
            <v>1639935</v>
          </cell>
          <cell r="M9">
            <v>1111086</v>
          </cell>
          <cell r="N9">
            <v>3611301</v>
          </cell>
          <cell r="O9">
            <v>2053956</v>
          </cell>
          <cell r="P9">
            <v>1557345</v>
          </cell>
          <cell r="Q9">
            <v>21.9</v>
          </cell>
          <cell r="R9">
            <v>31.27</v>
          </cell>
          <cell r="S9">
            <v>2.0000466908915326E-2</v>
          </cell>
          <cell r="T9">
            <v>2.7582142757814898E-2</v>
          </cell>
          <cell r="U9">
            <v>2.7583159540985669E-2</v>
          </cell>
          <cell r="X9">
            <v>0</v>
          </cell>
          <cell r="Y9">
            <v>0</v>
          </cell>
          <cell r="Z9">
            <v>0</v>
          </cell>
          <cell r="AA9">
            <v>0</v>
          </cell>
          <cell r="AD9">
            <v>127</v>
          </cell>
          <cell r="AE9">
            <v>0</v>
          </cell>
          <cell r="AF9">
            <v>0</v>
          </cell>
          <cell r="AG9">
            <v>0</v>
          </cell>
          <cell r="AI9">
            <v>4027</v>
          </cell>
          <cell r="AK9">
            <v>408624</v>
          </cell>
          <cell r="AL9">
            <v>244263</v>
          </cell>
          <cell r="AM9">
            <v>164361</v>
          </cell>
          <cell r="AN9">
            <v>408624</v>
          </cell>
          <cell r="AO9">
            <v>244263</v>
          </cell>
          <cell r="AP9">
            <v>164361</v>
          </cell>
          <cell r="AR9">
            <v>523435.18282807962</v>
          </cell>
          <cell r="AS9">
            <v>312893.6334212753</v>
          </cell>
          <cell r="AT9">
            <v>210541.54940680429</v>
          </cell>
          <cell r="AV9">
            <v>0.41</v>
          </cell>
          <cell r="AW9">
            <v>0.32700000000000001</v>
          </cell>
          <cell r="AX9">
            <v>0.75900000000000001</v>
          </cell>
          <cell r="AZ9">
            <v>0.30299999999999999</v>
          </cell>
          <cell r="BA9">
            <v>0.33600000000000002</v>
          </cell>
          <cell r="BB9">
            <v>0.16699999999999998</v>
          </cell>
          <cell r="BD9">
            <v>265118</v>
          </cell>
          <cell r="BE9">
            <v>60212</v>
          </cell>
          <cell r="BF9">
            <v>204906</v>
          </cell>
          <cell r="BH9">
            <v>0.4820238158517684</v>
          </cell>
          <cell r="BI9">
            <v>0.18313802171063515</v>
          </cell>
          <cell r="BJ9">
            <v>0.92620911975169373</v>
          </cell>
        </row>
        <row r="10">
          <cell r="B10">
            <v>2</v>
          </cell>
          <cell r="C10">
            <v>1</v>
          </cell>
          <cell r="D10">
            <v>2</v>
          </cell>
          <cell r="E10" t="str">
            <v>Aligarh</v>
          </cell>
          <cell r="F10" t="str">
            <v>Split</v>
          </cell>
          <cell r="G10">
            <v>2</v>
          </cell>
          <cell r="H10">
            <v>3295982</v>
          </cell>
          <cell r="I10">
            <v>2467484</v>
          </cell>
          <cell r="J10">
            <v>828498</v>
          </cell>
          <cell r="K10">
            <v>2444929</v>
          </cell>
          <cell r="L10">
            <v>1844475</v>
          </cell>
          <cell r="M10">
            <v>600454</v>
          </cell>
          <cell r="N10">
            <v>2990388</v>
          </cell>
          <cell r="O10">
            <v>2127003</v>
          </cell>
          <cell r="P10">
            <v>863385</v>
          </cell>
          <cell r="Q10">
            <v>29.95</v>
          </cell>
          <cell r="R10">
            <v>22.08</v>
          </cell>
          <cell r="S10">
            <v>2.6544140482980705E-2</v>
          </cell>
          <cell r="T10">
            <v>2.0150982249028893E-2</v>
          </cell>
          <cell r="U10">
            <v>2.0342858012730503E-2</v>
          </cell>
          <cell r="W10">
            <v>78</v>
          </cell>
          <cell r="X10">
            <v>79</v>
          </cell>
          <cell r="Y10">
            <v>80</v>
          </cell>
          <cell r="Z10">
            <v>80</v>
          </cell>
          <cell r="AA10">
            <v>80</v>
          </cell>
          <cell r="AC10">
            <v>496</v>
          </cell>
          <cell r="AD10">
            <v>504</v>
          </cell>
          <cell r="AE10">
            <v>512</v>
          </cell>
          <cell r="AF10">
            <v>519</v>
          </cell>
          <cell r="AG10">
            <v>526</v>
          </cell>
          <cell r="AI10">
            <v>3747</v>
          </cell>
          <cell r="AK10">
            <v>476103</v>
          </cell>
          <cell r="AL10">
            <v>377048</v>
          </cell>
          <cell r="AM10">
            <v>99055</v>
          </cell>
          <cell r="AN10">
            <v>358280</v>
          </cell>
          <cell r="AO10">
            <v>281146</v>
          </cell>
          <cell r="AP10">
            <v>77134</v>
          </cell>
          <cell r="AR10">
            <v>458946.0171297926</v>
          </cell>
          <cell r="AS10">
            <v>360139.6587361077</v>
          </cell>
          <cell r="AT10">
            <v>98806.358393684888</v>
          </cell>
          <cell r="AV10">
            <v>0.41</v>
          </cell>
          <cell r="AW10">
            <v>0.32700000000000001</v>
          </cell>
          <cell r="AX10">
            <v>0.75900000000000001</v>
          </cell>
          <cell r="AZ10">
            <v>0.30299999999999999</v>
          </cell>
          <cell r="BA10">
            <v>0.33600000000000002</v>
          </cell>
          <cell r="BB10">
            <v>0.16699999999999998</v>
          </cell>
          <cell r="BD10">
            <v>146900</v>
          </cell>
          <cell r="BE10">
            <v>59377</v>
          </cell>
          <cell r="BF10">
            <v>87523</v>
          </cell>
          <cell r="BH10">
            <v>0.30461576965264875</v>
          </cell>
          <cell r="BI10">
            <v>0.1569059795929342</v>
          </cell>
          <cell r="BJ10">
            <v>0.84300372614561558</v>
          </cell>
        </row>
        <row r="11">
          <cell r="B11">
            <v>3</v>
          </cell>
          <cell r="C11">
            <v>1</v>
          </cell>
          <cell r="D11">
            <v>2</v>
          </cell>
          <cell r="E11" t="str">
            <v>Etah</v>
          </cell>
          <cell r="H11">
            <v>2244998</v>
          </cell>
          <cell r="I11">
            <v>1869740</v>
          </cell>
          <cell r="J11">
            <v>375258</v>
          </cell>
          <cell r="K11">
            <v>2244998</v>
          </cell>
          <cell r="L11">
            <v>1869740</v>
          </cell>
          <cell r="M11">
            <v>375258</v>
          </cell>
          <cell r="N11">
            <v>2788270</v>
          </cell>
          <cell r="O11">
            <v>2304713</v>
          </cell>
          <cell r="P11">
            <v>483557</v>
          </cell>
          <cell r="Q11">
            <v>20.78</v>
          </cell>
          <cell r="R11">
            <v>24.2</v>
          </cell>
          <cell r="S11">
            <v>1.905940744315382E-2</v>
          </cell>
          <cell r="T11">
            <v>2.1908848379270873E-2</v>
          </cell>
          <cell r="U11">
            <v>2.190820641513036E-2</v>
          </cell>
          <cell r="W11">
            <v>0</v>
          </cell>
          <cell r="X11">
            <v>0</v>
          </cell>
          <cell r="Y11">
            <v>0</v>
          </cell>
          <cell r="Z11">
            <v>0</v>
          </cell>
          <cell r="AA11">
            <v>0</v>
          </cell>
          <cell r="AC11">
            <v>0</v>
          </cell>
          <cell r="AD11">
            <v>0</v>
          </cell>
          <cell r="AE11">
            <v>0</v>
          </cell>
          <cell r="AF11">
            <v>0</v>
          </cell>
          <cell r="AG11">
            <v>9688</v>
          </cell>
          <cell r="AI11">
            <v>4446</v>
          </cell>
          <cell r="AK11">
            <v>356156</v>
          </cell>
          <cell r="AL11">
            <v>300292</v>
          </cell>
          <cell r="AM11">
            <v>55864</v>
          </cell>
          <cell r="AN11">
            <v>356156</v>
          </cell>
          <cell r="AO11">
            <v>300292</v>
          </cell>
          <cell r="AP11">
            <v>55864</v>
          </cell>
          <cell r="AR11">
            <v>456225.23634274426</v>
          </cell>
          <cell r="AS11">
            <v>384665.11492670444</v>
          </cell>
          <cell r="AT11">
            <v>71560.121416039779</v>
          </cell>
          <cell r="AV11">
            <v>0.41</v>
          </cell>
          <cell r="AW11">
            <v>0.32700000000000001</v>
          </cell>
          <cell r="AX11">
            <v>0.75900000000000001</v>
          </cell>
          <cell r="AZ11">
            <v>0.30299999999999999</v>
          </cell>
          <cell r="BA11">
            <v>0.33600000000000002</v>
          </cell>
          <cell r="BB11">
            <v>0.16699999999999998</v>
          </cell>
          <cell r="BD11">
            <v>64529</v>
          </cell>
          <cell r="BE11">
            <v>21127</v>
          </cell>
          <cell r="BF11">
            <v>43402</v>
          </cell>
          <cell r="BH11">
            <v>0.13460705484771629</v>
          </cell>
          <cell r="BI11">
            <v>5.2269364777529116E-2</v>
          </cell>
          <cell r="BJ11">
            <v>0.57720603856812025</v>
          </cell>
        </row>
        <row r="12">
          <cell r="B12">
            <v>4</v>
          </cell>
          <cell r="C12">
            <v>1</v>
          </cell>
          <cell r="D12">
            <v>2</v>
          </cell>
          <cell r="E12" t="str">
            <v>Firozabad</v>
          </cell>
          <cell r="H12">
            <v>1533054</v>
          </cell>
          <cell r="I12">
            <v>1125494</v>
          </cell>
          <cell r="J12">
            <v>407560</v>
          </cell>
          <cell r="K12">
            <v>1533054</v>
          </cell>
          <cell r="L12">
            <v>1125494</v>
          </cell>
          <cell r="M12">
            <v>407560</v>
          </cell>
          <cell r="N12">
            <v>2045737</v>
          </cell>
          <cell r="O12">
            <v>1424674</v>
          </cell>
          <cell r="P12">
            <v>621063</v>
          </cell>
          <cell r="Q12">
            <v>21.65</v>
          </cell>
          <cell r="R12">
            <v>33.44</v>
          </cell>
          <cell r="S12">
            <v>1.9791085646154727E-2</v>
          </cell>
          <cell r="T12">
            <v>2.9268314219929925E-2</v>
          </cell>
          <cell r="U12">
            <v>2.9269810656407325E-2</v>
          </cell>
          <cell r="W12">
            <v>767</v>
          </cell>
          <cell r="X12">
            <v>768</v>
          </cell>
          <cell r="Y12">
            <v>768</v>
          </cell>
          <cell r="Z12">
            <v>768</v>
          </cell>
          <cell r="AA12">
            <v>768</v>
          </cell>
          <cell r="AC12">
            <v>29387</v>
          </cell>
          <cell r="AD12">
            <v>29693</v>
          </cell>
          <cell r="AE12">
            <v>30113</v>
          </cell>
          <cell r="AF12">
            <v>30420</v>
          </cell>
          <cell r="AG12">
            <v>30665</v>
          </cell>
          <cell r="AI12">
            <v>2361</v>
          </cell>
          <cell r="AK12">
            <v>229882</v>
          </cell>
          <cell r="AL12">
            <v>171735</v>
          </cell>
          <cell r="AM12">
            <v>58147</v>
          </cell>
          <cell r="AN12">
            <v>229882</v>
          </cell>
          <cell r="AO12">
            <v>171735</v>
          </cell>
          <cell r="AP12">
            <v>58147</v>
          </cell>
          <cell r="AR12">
            <v>294472.00041819521</v>
          </cell>
          <cell r="AS12">
            <v>219987.42394715006</v>
          </cell>
          <cell r="AT12">
            <v>74484.576471045133</v>
          </cell>
          <cell r="AV12">
            <v>0.41</v>
          </cell>
          <cell r="AW12">
            <v>0.32700000000000001</v>
          </cell>
          <cell r="AX12">
            <v>0.75900000000000001</v>
          </cell>
          <cell r="AZ12">
            <v>0.30299999999999999</v>
          </cell>
          <cell r="BA12">
            <v>0.33600000000000002</v>
          </cell>
          <cell r="BB12">
            <v>0.16699999999999998</v>
          </cell>
          <cell r="BD12">
            <v>74434</v>
          </cell>
          <cell r="BE12">
            <v>25341</v>
          </cell>
          <cell r="BF12">
            <v>49093</v>
          </cell>
          <cell r="BH12">
            <v>0.2405578555253565</v>
          </cell>
          <cell r="BI12">
            <v>0.10962714065751118</v>
          </cell>
          <cell r="BJ12">
            <v>0.62725684804138349</v>
          </cell>
        </row>
        <row r="13">
          <cell r="B13">
            <v>5</v>
          </cell>
          <cell r="C13">
            <v>1</v>
          </cell>
          <cell r="D13">
            <v>2</v>
          </cell>
          <cell r="E13" t="str">
            <v>Hathras</v>
          </cell>
          <cell r="F13" t="str">
            <v>New</v>
          </cell>
          <cell r="G13">
            <v>1</v>
          </cell>
          <cell r="H13">
            <v>0</v>
          </cell>
          <cell r="I13">
            <v>0</v>
          </cell>
          <cell r="J13">
            <v>0</v>
          </cell>
          <cell r="K13">
            <v>1090159</v>
          </cell>
          <cell r="L13">
            <v>822425</v>
          </cell>
          <cell r="M13">
            <v>267734</v>
          </cell>
          <cell r="N13">
            <v>1333372</v>
          </cell>
          <cell r="O13">
            <v>1068351</v>
          </cell>
          <cell r="P13">
            <v>265021</v>
          </cell>
          <cell r="Q13">
            <v>26.9</v>
          </cell>
          <cell r="R13">
            <v>18.32</v>
          </cell>
          <cell r="S13">
            <v>2.4108951465744211E-2</v>
          </cell>
          <cell r="T13">
            <v>1.6964554277710819E-2</v>
          </cell>
          <cell r="U13">
            <v>2.0342904300503672E-2</v>
          </cell>
          <cell r="W13">
            <v>600</v>
          </cell>
          <cell r="X13">
            <v>601</v>
          </cell>
          <cell r="Y13">
            <v>603</v>
          </cell>
          <cell r="Z13">
            <v>603</v>
          </cell>
          <cell r="AA13">
            <v>603</v>
          </cell>
          <cell r="AC13">
            <v>40229</v>
          </cell>
          <cell r="AD13">
            <v>40979</v>
          </cell>
          <cell r="AE13">
            <v>42640</v>
          </cell>
          <cell r="AF13">
            <v>44048</v>
          </cell>
          <cell r="AG13">
            <v>44994</v>
          </cell>
          <cell r="AI13">
            <v>1751</v>
          </cell>
          <cell r="AK13">
            <v>0</v>
          </cell>
          <cell r="AL13">
            <v>0</v>
          </cell>
          <cell r="AM13">
            <v>0</v>
          </cell>
          <cell r="AN13">
            <v>159752</v>
          </cell>
          <cell r="AO13">
            <v>125359</v>
          </cell>
          <cell r="AP13">
            <v>34393</v>
          </cell>
          <cell r="AR13">
            <v>204637.55757652849</v>
          </cell>
          <cell r="AS13">
            <v>160581.14815611718</v>
          </cell>
          <cell r="AT13">
            <v>44056.409420411284</v>
          </cell>
          <cell r="AV13">
            <v>0.41</v>
          </cell>
          <cell r="AW13">
            <v>0.32700000000000001</v>
          </cell>
          <cell r="AX13">
            <v>0.75900000000000001</v>
          </cell>
          <cell r="AZ13">
            <v>0.30299999999999999</v>
          </cell>
          <cell r="BA13">
            <v>0.33600000000000002</v>
          </cell>
          <cell r="BB13">
            <v>0.16699999999999998</v>
          </cell>
          <cell r="BD13">
            <v>54000</v>
          </cell>
          <cell r="BE13">
            <v>28654</v>
          </cell>
          <cell r="BF13">
            <v>25346</v>
          </cell>
          <cell r="BH13">
            <v>0.25113116316344425</v>
          </cell>
          <cell r="BI13">
            <v>0.16981767469354392</v>
          </cell>
          <cell r="BJ13">
            <v>0.54751058924137408</v>
          </cell>
        </row>
        <row r="14">
          <cell r="B14">
            <v>6</v>
          </cell>
          <cell r="C14">
            <v>1</v>
          </cell>
          <cell r="D14">
            <v>2</v>
          </cell>
          <cell r="E14" t="str">
            <v>Mainpuri</v>
          </cell>
          <cell r="H14">
            <v>1316746</v>
          </cell>
          <cell r="I14">
            <v>1142856</v>
          </cell>
          <cell r="J14">
            <v>173890</v>
          </cell>
          <cell r="K14">
            <v>1316746</v>
          </cell>
          <cell r="L14">
            <v>1142856</v>
          </cell>
          <cell r="M14">
            <v>173890</v>
          </cell>
          <cell r="N14">
            <v>1592875</v>
          </cell>
          <cell r="O14">
            <v>1362745</v>
          </cell>
          <cell r="P14">
            <v>230130</v>
          </cell>
          <cell r="Q14">
            <v>24.11</v>
          </cell>
          <cell r="R14">
            <v>21.5</v>
          </cell>
          <cell r="S14">
            <v>2.1834772855173989E-2</v>
          </cell>
          <cell r="T14">
            <v>1.9665270926062073E-2</v>
          </cell>
          <cell r="U14">
            <v>1.9220074319955538E-2</v>
          </cell>
          <cell r="W14">
            <v>627</v>
          </cell>
          <cell r="X14">
            <v>627</v>
          </cell>
          <cell r="Y14">
            <v>633</v>
          </cell>
          <cell r="Z14">
            <v>633</v>
          </cell>
          <cell r="AA14">
            <v>633</v>
          </cell>
          <cell r="AC14">
            <v>5644</v>
          </cell>
          <cell r="AD14">
            <v>5733</v>
          </cell>
          <cell r="AE14">
            <v>5863</v>
          </cell>
          <cell r="AF14">
            <v>5937</v>
          </cell>
          <cell r="AG14">
            <v>6002</v>
          </cell>
          <cell r="AI14">
            <v>2746</v>
          </cell>
          <cell r="AK14">
            <v>200412</v>
          </cell>
          <cell r="AL14">
            <v>174486</v>
          </cell>
          <cell r="AM14">
            <v>25926</v>
          </cell>
          <cell r="AN14">
            <v>200412</v>
          </cell>
          <cell r="AO14">
            <v>174486</v>
          </cell>
          <cell r="AP14">
            <v>25926</v>
          </cell>
          <cell r="AR14">
            <v>256721.80748301884</v>
          </cell>
          <cell r="AS14">
            <v>223511.37307387794</v>
          </cell>
          <cell r="AT14">
            <v>33210.4344091409</v>
          </cell>
          <cell r="AV14">
            <v>0.41</v>
          </cell>
          <cell r="AW14">
            <v>0.32700000000000001</v>
          </cell>
          <cell r="AX14">
            <v>0.75900000000000001</v>
          </cell>
          <cell r="AZ14">
            <v>0.30299999999999999</v>
          </cell>
          <cell r="BA14">
            <v>0.33600000000000002</v>
          </cell>
          <cell r="BB14">
            <v>0.16699999999999998</v>
          </cell>
          <cell r="BD14">
            <v>35823</v>
          </cell>
          <cell r="BE14">
            <v>15577</v>
          </cell>
          <cell r="BF14">
            <v>20246</v>
          </cell>
          <cell r="BH14">
            <v>0.132797953799383</v>
          </cell>
          <cell r="BI14">
            <v>6.6324866643617308E-2</v>
          </cell>
          <cell r="BJ14">
            <v>0.58017213745520868</v>
          </cell>
        </row>
        <row r="15">
          <cell r="B15">
            <v>7</v>
          </cell>
          <cell r="C15">
            <v>1</v>
          </cell>
          <cell r="D15">
            <v>2</v>
          </cell>
          <cell r="E15" t="str">
            <v>Mathura</v>
          </cell>
          <cell r="F15" t="str">
            <v>Split</v>
          </cell>
          <cell r="G15">
            <v>2</v>
          </cell>
          <cell r="H15">
            <v>1931186</v>
          </cell>
          <cell r="I15">
            <v>1475935</v>
          </cell>
          <cell r="J15">
            <v>455251</v>
          </cell>
          <cell r="K15">
            <v>1692080</v>
          </cell>
          <cell r="L15">
            <v>1276519</v>
          </cell>
          <cell r="M15">
            <v>415561</v>
          </cell>
          <cell r="N15">
            <v>2069578</v>
          </cell>
          <cell r="O15">
            <v>1487191</v>
          </cell>
          <cell r="P15">
            <v>582387</v>
          </cell>
          <cell r="Q15">
            <v>22.69</v>
          </cell>
          <cell r="R15">
            <v>26.95</v>
          </cell>
          <cell r="S15">
            <v>2.0659580931471799E-2</v>
          </cell>
          <cell r="T15">
            <v>2.4149295335608834E-2</v>
          </cell>
          <cell r="U15">
            <v>2.0342768135826805E-2</v>
          </cell>
          <cell r="W15">
            <v>453</v>
          </cell>
          <cell r="X15">
            <v>453</v>
          </cell>
          <cell r="Y15">
            <v>468</v>
          </cell>
          <cell r="Z15">
            <v>468</v>
          </cell>
          <cell r="AA15">
            <v>468</v>
          </cell>
          <cell r="AC15">
            <v>3532</v>
          </cell>
          <cell r="AD15">
            <v>3577</v>
          </cell>
          <cell r="AE15">
            <v>3689</v>
          </cell>
          <cell r="AF15">
            <v>3764</v>
          </cell>
          <cell r="AG15">
            <v>3869</v>
          </cell>
          <cell r="AI15">
            <v>3332</v>
          </cell>
          <cell r="AK15">
            <v>289888</v>
          </cell>
          <cell r="AL15">
            <v>224033</v>
          </cell>
          <cell r="AM15">
            <v>65855</v>
          </cell>
          <cell r="AN15">
            <v>247959</v>
          </cell>
          <cell r="AO15">
            <v>194576</v>
          </cell>
          <cell r="AP15">
            <v>53383</v>
          </cell>
          <cell r="AR15">
            <v>317628.09942359675</v>
          </cell>
          <cell r="AS15">
            <v>249246.06516982953</v>
          </cell>
          <cell r="AT15">
            <v>68382.034253767211</v>
          </cell>
          <cell r="AV15">
            <v>0.41</v>
          </cell>
          <cell r="AW15">
            <v>0.32700000000000001</v>
          </cell>
          <cell r="AX15">
            <v>0.75900000000000001</v>
          </cell>
          <cell r="AZ15">
            <v>0.30299999999999999</v>
          </cell>
          <cell r="BA15">
            <v>0.33600000000000002</v>
          </cell>
          <cell r="BB15">
            <v>0.16699999999999998</v>
          </cell>
          <cell r="BD15">
            <v>137088</v>
          </cell>
          <cell r="BE15">
            <v>46960</v>
          </cell>
          <cell r="BF15">
            <v>90128</v>
          </cell>
          <cell r="BH15">
            <v>0.41074540774840568</v>
          </cell>
          <cell r="BI15">
            <v>0.17930482214015966</v>
          </cell>
          <cell r="BJ15">
            <v>1.2543245131810352</v>
          </cell>
        </row>
        <row r="16">
          <cell r="B16">
            <v>8</v>
          </cell>
          <cell r="C16">
            <v>2</v>
          </cell>
          <cell r="D16">
            <v>4</v>
          </cell>
          <cell r="E16" t="str">
            <v>Azamgarh</v>
          </cell>
          <cell r="H16">
            <v>3153885</v>
          </cell>
          <cell r="I16">
            <v>2928166</v>
          </cell>
          <cell r="J16">
            <v>225719</v>
          </cell>
          <cell r="K16">
            <v>3153885</v>
          </cell>
          <cell r="L16">
            <v>2928166</v>
          </cell>
          <cell r="M16">
            <v>225719</v>
          </cell>
          <cell r="N16">
            <v>3950808</v>
          </cell>
          <cell r="O16">
            <v>3649211</v>
          </cell>
          <cell r="P16">
            <v>301597</v>
          </cell>
          <cell r="Q16">
            <v>25.46</v>
          </cell>
          <cell r="R16">
            <v>26.28</v>
          </cell>
          <cell r="S16">
            <v>2.294086483986657E-2</v>
          </cell>
          <cell r="T16">
            <v>2.3607495304328818E-2</v>
          </cell>
          <cell r="U16">
            <v>2.2784192172026874E-2</v>
          </cell>
          <cell r="W16">
            <v>881</v>
          </cell>
          <cell r="X16">
            <v>883</v>
          </cell>
          <cell r="Y16">
            <v>887</v>
          </cell>
          <cell r="Z16">
            <v>887</v>
          </cell>
          <cell r="AA16">
            <v>887</v>
          </cell>
          <cell r="AC16">
            <v>31642</v>
          </cell>
          <cell r="AD16">
            <v>32006</v>
          </cell>
          <cell r="AE16">
            <v>32729</v>
          </cell>
          <cell r="AF16">
            <v>33084</v>
          </cell>
          <cell r="AG16">
            <v>33319</v>
          </cell>
          <cell r="AI16">
            <v>4210</v>
          </cell>
          <cell r="AK16">
            <v>433206</v>
          </cell>
          <cell r="AL16">
            <v>405905</v>
          </cell>
          <cell r="AM16">
            <v>27301</v>
          </cell>
          <cell r="AN16">
            <v>433206</v>
          </cell>
          <cell r="AO16">
            <v>405905</v>
          </cell>
          <cell r="AP16">
            <v>27301</v>
          </cell>
          <cell r="AR16">
            <v>554923.99323637632</v>
          </cell>
          <cell r="AS16">
            <v>519952.22474899091</v>
          </cell>
          <cell r="AT16">
            <v>34971.768487385474</v>
          </cell>
          <cell r="AV16">
            <v>0.41</v>
          </cell>
          <cell r="AW16">
            <v>0.32700000000000001</v>
          </cell>
          <cell r="AX16">
            <v>0.75900000000000001</v>
          </cell>
          <cell r="AZ16">
            <v>0.30299999999999999</v>
          </cell>
          <cell r="BA16">
            <v>0.33600000000000002</v>
          </cell>
          <cell r="BB16">
            <v>0.16699999999999998</v>
          </cell>
          <cell r="BD16">
            <v>125733</v>
          </cell>
          <cell r="BE16">
            <v>102666</v>
          </cell>
          <cell r="BF16">
            <v>23067</v>
          </cell>
          <cell r="BH16">
            <v>0.21562939641577</v>
          </cell>
          <cell r="BI16">
            <v>0.18791237991916401</v>
          </cell>
          <cell r="BJ16">
            <v>0.62771963417463716</v>
          </cell>
        </row>
        <row r="17">
          <cell r="B17">
            <v>9</v>
          </cell>
          <cell r="C17">
            <v>2</v>
          </cell>
          <cell r="D17">
            <v>4</v>
          </cell>
          <cell r="E17" t="str">
            <v>Ballia</v>
          </cell>
          <cell r="H17">
            <v>2262273</v>
          </cell>
          <cell r="I17">
            <v>2038186</v>
          </cell>
          <cell r="J17">
            <v>224087</v>
          </cell>
          <cell r="K17">
            <v>2262273</v>
          </cell>
          <cell r="L17">
            <v>2038186</v>
          </cell>
          <cell r="M17">
            <v>224087</v>
          </cell>
          <cell r="N17">
            <v>2752412</v>
          </cell>
          <cell r="O17">
            <v>2481680</v>
          </cell>
          <cell r="P17">
            <v>270732</v>
          </cell>
          <cell r="Q17">
            <v>22.27</v>
          </cell>
          <cell r="R17">
            <v>21.67</v>
          </cell>
          <cell r="S17">
            <v>2.0309643020935741E-2</v>
          </cell>
          <cell r="T17">
            <v>1.9807850391679871E-2</v>
          </cell>
          <cell r="U17">
            <v>1.980430985852033E-2</v>
          </cell>
          <cell r="X17">
            <v>0</v>
          </cell>
          <cell r="Y17">
            <v>0</v>
          </cell>
          <cell r="Z17">
            <v>0</v>
          </cell>
          <cell r="AA17">
            <v>0</v>
          </cell>
          <cell r="AD17">
            <v>37</v>
          </cell>
          <cell r="AE17">
            <v>0</v>
          </cell>
          <cell r="AF17">
            <v>0</v>
          </cell>
          <cell r="AG17">
            <v>0</v>
          </cell>
          <cell r="AI17">
            <v>2981</v>
          </cell>
          <cell r="AK17">
            <v>282953</v>
          </cell>
          <cell r="AL17">
            <v>256323</v>
          </cell>
          <cell r="AM17">
            <v>26630</v>
          </cell>
          <cell r="AN17">
            <v>282953</v>
          </cell>
          <cell r="AO17">
            <v>256323</v>
          </cell>
          <cell r="AP17">
            <v>26630</v>
          </cell>
          <cell r="AR17">
            <v>362454.37195748073</v>
          </cell>
          <cell r="AS17">
            <v>328342.13450027863</v>
          </cell>
          <cell r="AT17">
            <v>34112.237457202122</v>
          </cell>
          <cell r="AV17">
            <v>0.41</v>
          </cell>
          <cell r="AW17">
            <v>0.32700000000000001</v>
          </cell>
          <cell r="AX17">
            <v>0.75900000000000001</v>
          </cell>
          <cell r="AZ17">
            <v>0.30299999999999999</v>
          </cell>
          <cell r="BA17">
            <v>0.33600000000000002</v>
          </cell>
          <cell r="BB17">
            <v>0.16699999999999998</v>
          </cell>
          <cell r="BD17">
            <v>84316</v>
          </cell>
          <cell r="BE17">
            <v>62552</v>
          </cell>
          <cell r="BF17">
            <v>21764</v>
          </cell>
          <cell r="BH17">
            <v>0.22138533277468925</v>
          </cell>
          <cell r="BI17">
            <v>0.18130374503577362</v>
          </cell>
          <cell r="BJ17">
            <v>0.60718453720585941</v>
          </cell>
        </row>
        <row r="18">
          <cell r="B18">
            <v>10</v>
          </cell>
          <cell r="C18">
            <v>2</v>
          </cell>
          <cell r="D18">
            <v>4</v>
          </cell>
          <cell r="E18" t="str">
            <v>Mau</v>
          </cell>
          <cell r="H18">
            <v>1445782</v>
          </cell>
          <cell r="I18">
            <v>1201787</v>
          </cell>
          <cell r="J18">
            <v>243995</v>
          </cell>
          <cell r="K18">
            <v>1445782</v>
          </cell>
          <cell r="L18">
            <v>1201787</v>
          </cell>
          <cell r="M18">
            <v>243995</v>
          </cell>
          <cell r="N18">
            <v>1849294</v>
          </cell>
          <cell r="O18">
            <v>1491306</v>
          </cell>
          <cell r="P18">
            <v>357988</v>
          </cell>
          <cell r="Q18">
            <v>28.37</v>
          </cell>
          <cell r="R18">
            <v>27.91</v>
          </cell>
          <cell r="S18">
            <v>2.5289132510169621E-2</v>
          </cell>
          <cell r="T18">
            <v>2.4921137455209186E-2</v>
          </cell>
          <cell r="U18">
            <v>2.4920818433952885E-2</v>
          </cell>
          <cell r="X18">
            <v>0</v>
          </cell>
          <cell r="Y18">
            <v>0</v>
          </cell>
          <cell r="Z18">
            <v>0</v>
          </cell>
          <cell r="AA18">
            <v>0</v>
          </cell>
          <cell r="AD18">
            <v>0</v>
          </cell>
          <cell r="AE18">
            <v>0</v>
          </cell>
          <cell r="AF18">
            <v>0</v>
          </cell>
          <cell r="AG18">
            <v>0</v>
          </cell>
          <cell r="AI18">
            <v>1713</v>
          </cell>
          <cell r="AK18">
            <v>197289</v>
          </cell>
          <cell r="AL18">
            <v>169596</v>
          </cell>
          <cell r="AM18">
            <v>27693</v>
          </cell>
          <cell r="AN18">
            <v>197289</v>
          </cell>
          <cell r="AO18">
            <v>169596</v>
          </cell>
          <cell r="AP18">
            <v>27693</v>
          </cell>
          <cell r="AR18">
            <v>252721.33742748591</v>
          </cell>
          <cell r="AS18">
            <v>217247.42860652087</v>
          </cell>
          <cell r="AT18">
            <v>35473.908820965014</v>
          </cell>
          <cell r="AV18">
            <v>0.41</v>
          </cell>
          <cell r="AW18">
            <v>0.32700000000000001</v>
          </cell>
          <cell r="AX18">
            <v>0.75900000000000001</v>
          </cell>
          <cell r="AZ18">
            <v>0.30299999999999999</v>
          </cell>
          <cell r="BA18">
            <v>0.33600000000000002</v>
          </cell>
          <cell r="BB18">
            <v>0.16699999999999998</v>
          </cell>
          <cell r="BD18">
            <v>77358</v>
          </cell>
          <cell r="BE18">
            <v>57358</v>
          </cell>
          <cell r="BF18">
            <v>20000</v>
          </cell>
          <cell r="BH18">
            <v>0.29131008093209715</v>
          </cell>
          <cell r="BI18">
            <v>0.25126473922394932</v>
          </cell>
          <cell r="BJ18">
            <v>0.5365536360664287</v>
          </cell>
        </row>
        <row r="19">
          <cell r="B19">
            <v>11</v>
          </cell>
          <cell r="C19">
            <v>3</v>
          </cell>
          <cell r="D19">
            <v>4</v>
          </cell>
          <cell r="E19" t="str">
            <v>Allahabad</v>
          </cell>
          <cell r="F19" t="str">
            <v>Split</v>
          </cell>
          <cell r="G19">
            <v>2</v>
          </cell>
          <cell r="H19">
            <v>4921313</v>
          </cell>
          <cell r="I19">
            <v>3898948</v>
          </cell>
          <cell r="J19">
            <v>1022365</v>
          </cell>
          <cell r="K19">
            <v>3899451</v>
          </cell>
          <cell r="L19">
            <v>3089370</v>
          </cell>
          <cell r="M19">
            <v>810081</v>
          </cell>
          <cell r="N19">
            <v>4941510</v>
          </cell>
          <cell r="O19">
            <v>3727682</v>
          </cell>
          <cell r="P19">
            <v>1213828</v>
          </cell>
          <cell r="Q19">
            <v>30.78</v>
          </cell>
          <cell r="R19">
            <v>26.72</v>
          </cell>
          <cell r="S19">
            <v>2.7197924709818189E-2</v>
          </cell>
          <cell r="T19">
            <v>2.3963594979804936E-2</v>
          </cell>
          <cell r="U19">
            <v>2.3966199581474168E-2</v>
          </cell>
          <cell r="W19">
            <v>671</v>
          </cell>
          <cell r="X19">
            <v>673</v>
          </cell>
          <cell r="Y19">
            <v>677</v>
          </cell>
          <cell r="Z19">
            <v>677</v>
          </cell>
          <cell r="AA19">
            <v>677</v>
          </cell>
          <cell r="AC19">
            <v>11532</v>
          </cell>
          <cell r="AD19">
            <v>12108</v>
          </cell>
          <cell r="AE19">
            <v>12348</v>
          </cell>
          <cell r="AF19">
            <v>12460</v>
          </cell>
          <cell r="AG19">
            <v>12479</v>
          </cell>
          <cell r="AI19">
            <v>5425</v>
          </cell>
          <cell r="AK19">
            <v>770935</v>
          </cell>
          <cell r="AL19">
            <v>618358</v>
          </cell>
          <cell r="AM19">
            <v>152577</v>
          </cell>
          <cell r="AN19">
            <v>610858</v>
          </cell>
          <cell r="AO19">
            <v>489963</v>
          </cell>
          <cell r="AP19">
            <v>120895</v>
          </cell>
          <cell r="AR19">
            <v>782490.91808605229</v>
          </cell>
          <cell r="AS19">
            <v>627628.0210755961</v>
          </cell>
          <cell r="AT19">
            <v>154862.89701045628</v>
          </cell>
          <cell r="AV19">
            <v>0.41</v>
          </cell>
          <cell r="AW19">
            <v>0.32700000000000001</v>
          </cell>
          <cell r="AX19">
            <v>0.75900000000000001</v>
          </cell>
          <cell r="AZ19">
            <v>0.30299999999999999</v>
          </cell>
          <cell r="BA19">
            <v>0.33600000000000002</v>
          </cell>
          <cell r="BB19">
            <v>0.16699999999999998</v>
          </cell>
          <cell r="BD19">
            <v>247127</v>
          </cell>
          <cell r="BE19">
            <v>65023</v>
          </cell>
          <cell r="BF19">
            <v>182104</v>
          </cell>
          <cell r="BH19">
            <v>0.30056131592008911</v>
          </cell>
          <cell r="BI19">
            <v>9.8595449224696263E-2</v>
          </cell>
          <cell r="BJ19">
            <v>1.1190881527923726</v>
          </cell>
        </row>
        <row r="20">
          <cell r="B20">
            <v>12</v>
          </cell>
          <cell r="C20">
            <v>3</v>
          </cell>
          <cell r="D20">
            <v>4</v>
          </cell>
          <cell r="E20" t="str">
            <v>Fatehpur</v>
          </cell>
          <cell r="H20">
            <v>1899241</v>
          </cell>
          <cell r="I20">
            <v>1711228</v>
          </cell>
          <cell r="J20">
            <v>188013</v>
          </cell>
          <cell r="K20">
            <v>1899241</v>
          </cell>
          <cell r="L20">
            <v>1711228</v>
          </cell>
          <cell r="M20">
            <v>188013</v>
          </cell>
          <cell r="N20">
            <v>2305847</v>
          </cell>
          <cell r="O20">
            <v>2068568</v>
          </cell>
          <cell r="P20">
            <v>237279</v>
          </cell>
          <cell r="Q20">
            <v>20.79</v>
          </cell>
          <cell r="R20">
            <v>21.4</v>
          </cell>
          <cell r="S20">
            <v>1.9067844447968385E-2</v>
          </cell>
          <cell r="T20">
            <v>1.9581316759666567E-2</v>
          </cell>
          <cell r="U20">
            <v>1.9588764387457713E-2</v>
          </cell>
          <cell r="W20">
            <v>74</v>
          </cell>
          <cell r="X20">
            <v>79</v>
          </cell>
          <cell r="Y20">
            <v>84</v>
          </cell>
          <cell r="Z20">
            <v>84</v>
          </cell>
          <cell r="AA20">
            <v>84</v>
          </cell>
          <cell r="AC20">
            <v>3711</v>
          </cell>
          <cell r="AD20">
            <v>3723</v>
          </cell>
          <cell r="AE20">
            <v>3755</v>
          </cell>
          <cell r="AF20">
            <v>3793</v>
          </cell>
          <cell r="AG20">
            <v>3835</v>
          </cell>
          <cell r="AI20">
            <v>4152</v>
          </cell>
          <cell r="AK20">
            <v>325545</v>
          </cell>
          <cell r="AL20">
            <v>295470</v>
          </cell>
          <cell r="AM20">
            <v>30075</v>
          </cell>
          <cell r="AN20">
            <v>325545</v>
          </cell>
          <cell r="AO20">
            <v>295470</v>
          </cell>
          <cell r="AP20">
            <v>30075</v>
          </cell>
          <cell r="AR20">
            <v>417013.45636518457</v>
          </cell>
          <cell r="AS20">
            <v>378488.27643558057</v>
          </cell>
          <cell r="AT20">
            <v>38525.179929603975</v>
          </cell>
          <cell r="AV20">
            <v>0.41</v>
          </cell>
          <cell r="AW20">
            <v>0.32700000000000001</v>
          </cell>
          <cell r="AX20">
            <v>0.75900000000000001</v>
          </cell>
          <cell r="AZ20">
            <v>0.30299999999999999</v>
          </cell>
          <cell r="BA20">
            <v>0.33600000000000002</v>
          </cell>
          <cell r="BB20">
            <v>0.16699999999999998</v>
          </cell>
          <cell r="BD20">
            <v>57032</v>
          </cell>
          <cell r="BE20">
            <v>34204</v>
          </cell>
          <cell r="BF20">
            <v>22828</v>
          </cell>
          <cell r="BH20">
            <v>0.13015496045700112</v>
          </cell>
          <cell r="BI20">
            <v>8.6003605403267791E-2</v>
          </cell>
          <cell r="BJ20">
            <v>0.56391725065572396</v>
          </cell>
        </row>
        <row r="21">
          <cell r="B21">
            <v>13</v>
          </cell>
          <cell r="C21">
            <v>3</v>
          </cell>
          <cell r="D21">
            <v>4</v>
          </cell>
          <cell r="E21" t="str">
            <v>Kaushambi</v>
          </cell>
          <cell r="F21" t="str">
            <v>New</v>
          </cell>
          <cell r="G21">
            <v>1</v>
          </cell>
          <cell r="H21">
            <v>0</v>
          </cell>
          <cell r="I21">
            <v>0</v>
          </cell>
          <cell r="J21">
            <v>0</v>
          </cell>
          <cell r="K21">
            <v>1021862</v>
          </cell>
          <cell r="L21">
            <v>809578</v>
          </cell>
          <cell r="M21">
            <v>212284</v>
          </cell>
          <cell r="N21">
            <v>1294937</v>
          </cell>
          <cell r="O21">
            <v>1203183</v>
          </cell>
          <cell r="P21">
            <v>91754</v>
          </cell>
          <cell r="Q21">
            <v>25.34</v>
          </cell>
          <cell r="R21">
            <v>26.73</v>
          </cell>
          <cell r="S21">
            <v>2.2842980437960625E-2</v>
          </cell>
          <cell r="T21">
            <v>2.3971675213662724E-2</v>
          </cell>
          <cell r="U21">
            <v>2.3966241922097176E-2</v>
          </cell>
          <cell r="W21">
            <v>792</v>
          </cell>
          <cell r="X21">
            <v>799</v>
          </cell>
          <cell r="Y21">
            <v>801</v>
          </cell>
          <cell r="Z21">
            <v>801</v>
          </cell>
          <cell r="AA21">
            <v>801</v>
          </cell>
          <cell r="AC21">
            <v>31483</v>
          </cell>
          <cell r="AD21">
            <v>32163</v>
          </cell>
          <cell r="AE21">
            <v>33221</v>
          </cell>
          <cell r="AF21">
            <v>34510</v>
          </cell>
          <cell r="AG21">
            <v>25563</v>
          </cell>
          <cell r="AI21">
            <v>1836</v>
          </cell>
          <cell r="AK21">
            <v>0</v>
          </cell>
          <cell r="AL21">
            <v>0</v>
          </cell>
          <cell r="AM21">
            <v>0</v>
          </cell>
          <cell r="AN21">
            <v>160077</v>
          </cell>
          <cell r="AO21">
            <v>128395</v>
          </cell>
          <cell r="AP21">
            <v>31682</v>
          </cell>
          <cell r="AR21">
            <v>205053.87290411355</v>
          </cell>
          <cell r="AS21">
            <v>164470.1738008812</v>
          </cell>
          <cell r="AT21">
            <v>40583.699103232357</v>
          </cell>
          <cell r="AV21">
            <v>0.41</v>
          </cell>
          <cell r="AW21">
            <v>0.32700000000000001</v>
          </cell>
          <cell r="AX21">
            <v>0.75900000000000001</v>
          </cell>
          <cell r="AZ21">
            <v>0.30299999999999999</v>
          </cell>
          <cell r="BA21">
            <v>0.33600000000000002</v>
          </cell>
          <cell r="BB21">
            <v>0.16699999999999998</v>
          </cell>
          <cell r="BD21">
            <v>34980</v>
          </cell>
          <cell r="BE21">
            <v>32715</v>
          </cell>
          <cell r="BF21">
            <v>2265</v>
          </cell>
          <cell r="BH21">
            <v>0.16234690771587879</v>
          </cell>
          <cell r="BI21">
            <v>0.18930058903499694</v>
          </cell>
          <cell r="BJ21">
            <v>5.3113970623265477E-2</v>
          </cell>
        </row>
        <row r="22">
          <cell r="B22">
            <v>14</v>
          </cell>
          <cell r="C22">
            <v>3</v>
          </cell>
          <cell r="D22">
            <v>4</v>
          </cell>
          <cell r="E22" t="str">
            <v>Pratapgarh</v>
          </cell>
          <cell r="H22">
            <v>2210700</v>
          </cell>
          <cell r="I22">
            <v>2088599</v>
          </cell>
          <cell r="J22">
            <v>122101</v>
          </cell>
          <cell r="K22">
            <v>2210700</v>
          </cell>
          <cell r="L22">
            <v>2088599</v>
          </cell>
          <cell r="M22">
            <v>122101</v>
          </cell>
          <cell r="N22">
            <v>2727156</v>
          </cell>
          <cell r="O22">
            <v>2582843</v>
          </cell>
          <cell r="P22">
            <v>144313</v>
          </cell>
          <cell r="Q22">
            <v>22.75</v>
          </cell>
          <cell r="R22">
            <v>23.36</v>
          </cell>
          <cell r="S22">
            <v>2.0709484022374935E-2</v>
          </cell>
          <cell r="T22">
            <v>2.1215589755644304E-2</v>
          </cell>
          <cell r="U22">
            <v>2.1216955802133786E-2</v>
          </cell>
          <cell r="W22">
            <v>40</v>
          </cell>
          <cell r="X22">
            <v>40</v>
          </cell>
          <cell r="Y22">
            <v>40</v>
          </cell>
          <cell r="Z22">
            <v>40</v>
          </cell>
          <cell r="AA22">
            <v>40</v>
          </cell>
          <cell r="AC22">
            <v>204</v>
          </cell>
          <cell r="AD22">
            <v>224</v>
          </cell>
          <cell r="AE22">
            <v>252</v>
          </cell>
          <cell r="AF22">
            <v>260</v>
          </cell>
          <cell r="AG22">
            <v>266</v>
          </cell>
          <cell r="AI22">
            <v>3717</v>
          </cell>
          <cell r="AK22">
            <v>369756</v>
          </cell>
          <cell r="AL22">
            <v>351564</v>
          </cell>
          <cell r="AM22">
            <v>18192</v>
          </cell>
          <cell r="AN22">
            <v>369756</v>
          </cell>
          <cell r="AO22">
            <v>351564</v>
          </cell>
          <cell r="AP22">
            <v>18192</v>
          </cell>
          <cell r="AR22">
            <v>473646.43158938142</v>
          </cell>
          <cell r="AS22">
            <v>450343.02100652672</v>
          </cell>
          <cell r="AT22">
            <v>23303.410582854714</v>
          </cell>
          <cell r="AV22">
            <v>0.41</v>
          </cell>
          <cell r="AW22">
            <v>0.32700000000000001</v>
          </cell>
          <cell r="AX22">
            <v>0.75900000000000001</v>
          </cell>
          <cell r="AZ22">
            <v>0.30299999999999999</v>
          </cell>
          <cell r="BA22">
            <v>0.33600000000000002</v>
          </cell>
          <cell r="BB22">
            <v>0.16699999999999998</v>
          </cell>
          <cell r="BD22">
            <v>93768</v>
          </cell>
          <cell r="BE22">
            <v>73145</v>
          </cell>
          <cell r="BF22">
            <v>20623</v>
          </cell>
          <cell r="BH22">
            <v>0.18840506555316522</v>
          </cell>
          <cell r="BI22">
            <v>0.1545729158359809</v>
          </cell>
          <cell r="BJ22">
            <v>0.84221805385418658</v>
          </cell>
        </row>
        <row r="23">
          <cell r="B23">
            <v>15</v>
          </cell>
          <cell r="C23">
            <v>4</v>
          </cell>
          <cell r="D23">
            <v>3</v>
          </cell>
          <cell r="E23" t="str">
            <v>Budaun</v>
          </cell>
          <cell r="H23">
            <v>2448338</v>
          </cell>
          <cell r="I23">
            <v>2017033</v>
          </cell>
          <cell r="J23">
            <v>431305</v>
          </cell>
          <cell r="K23">
            <v>2448338</v>
          </cell>
          <cell r="L23">
            <v>2017033</v>
          </cell>
          <cell r="M23">
            <v>431305</v>
          </cell>
          <cell r="N23">
            <v>3069245</v>
          </cell>
          <cell r="O23">
            <v>2511993</v>
          </cell>
          <cell r="P23">
            <v>557252</v>
          </cell>
          <cell r="Q23">
            <v>24.16</v>
          </cell>
          <cell r="R23">
            <v>25.36</v>
          </cell>
          <cell r="S23">
            <v>2.1875931890339206E-2</v>
          </cell>
          <cell r="T23">
            <v>2.2859300360458468E-2</v>
          </cell>
          <cell r="U23">
            <v>2.2859583072760925E-2</v>
          </cell>
          <cell r="W23">
            <v>0</v>
          </cell>
          <cell r="X23">
            <v>0</v>
          </cell>
          <cell r="Y23">
            <v>0</v>
          </cell>
          <cell r="Z23">
            <v>0</v>
          </cell>
          <cell r="AA23">
            <v>0</v>
          </cell>
          <cell r="AC23">
            <v>0</v>
          </cell>
          <cell r="AD23">
            <v>48</v>
          </cell>
          <cell r="AE23">
            <v>0</v>
          </cell>
          <cell r="AF23">
            <v>0</v>
          </cell>
          <cell r="AG23">
            <v>0</v>
          </cell>
          <cell r="AI23">
            <v>5168</v>
          </cell>
          <cell r="AK23">
            <v>380242</v>
          </cell>
          <cell r="AL23">
            <v>320556</v>
          </cell>
          <cell r="AM23">
            <v>59686</v>
          </cell>
          <cell r="AN23">
            <v>380242</v>
          </cell>
          <cell r="AO23">
            <v>320556</v>
          </cell>
          <cell r="AP23">
            <v>59686</v>
          </cell>
          <cell r="AR23">
            <v>487078.68551263423</v>
          </cell>
          <cell r="AS23">
            <v>410622.69584419392</v>
          </cell>
          <cell r="AT23">
            <v>76455.989668440321</v>
          </cell>
          <cell r="AV23">
            <v>0.41</v>
          </cell>
          <cell r="AW23">
            <v>0.32700000000000001</v>
          </cell>
          <cell r="AX23">
            <v>0.75900000000000001</v>
          </cell>
          <cell r="AZ23">
            <v>0.30299999999999999</v>
          </cell>
          <cell r="BA23">
            <v>0.33600000000000002</v>
          </cell>
          <cell r="BB23">
            <v>0.16699999999999998</v>
          </cell>
          <cell r="BD23">
            <v>73502</v>
          </cell>
          <cell r="BE23">
            <v>39527</v>
          </cell>
          <cell r="BF23">
            <v>33975</v>
          </cell>
          <cell r="BH23">
            <v>0.14361249363081624</v>
          </cell>
          <cell r="BI23">
            <v>9.1610044871642926E-2</v>
          </cell>
          <cell r="BJ23">
            <v>0.42290239351429909</v>
          </cell>
        </row>
        <row r="24">
          <cell r="B24">
            <v>16</v>
          </cell>
          <cell r="C24">
            <v>4</v>
          </cell>
          <cell r="D24">
            <v>3</v>
          </cell>
          <cell r="E24" t="str">
            <v>Barielly</v>
          </cell>
          <cell r="H24">
            <v>2834616</v>
          </cell>
          <cell r="I24">
            <v>1905151</v>
          </cell>
          <cell r="J24">
            <v>929465</v>
          </cell>
          <cell r="K24">
            <v>2834616</v>
          </cell>
          <cell r="L24">
            <v>1905151</v>
          </cell>
          <cell r="M24">
            <v>929465</v>
          </cell>
          <cell r="N24">
            <v>3598701</v>
          </cell>
          <cell r="O24">
            <v>2425827</v>
          </cell>
          <cell r="P24">
            <v>1172874</v>
          </cell>
          <cell r="Q24">
            <v>24.71</v>
          </cell>
          <cell r="R24">
            <v>26.96</v>
          </cell>
          <cell r="S24">
            <v>2.2327699403222434E-2</v>
          </cell>
          <cell r="T24">
            <v>2.4157362393459003E-2</v>
          </cell>
          <cell r="U24">
            <v>2.4153734682166528E-2</v>
          </cell>
          <cell r="W24">
            <v>611</v>
          </cell>
          <cell r="X24">
            <v>611</v>
          </cell>
          <cell r="Y24">
            <v>611</v>
          </cell>
          <cell r="Z24">
            <v>611</v>
          </cell>
          <cell r="AA24">
            <v>611</v>
          </cell>
          <cell r="AC24">
            <v>11940</v>
          </cell>
          <cell r="AD24">
            <v>12091</v>
          </cell>
          <cell r="AE24">
            <v>12268</v>
          </cell>
          <cell r="AF24">
            <v>12501</v>
          </cell>
          <cell r="AG24">
            <v>12719</v>
          </cell>
          <cell r="AI24">
            <v>4120</v>
          </cell>
          <cell r="AK24">
            <v>409233</v>
          </cell>
          <cell r="AL24">
            <v>279274</v>
          </cell>
          <cell r="AM24">
            <v>129959</v>
          </cell>
          <cell r="AN24">
            <v>409233</v>
          </cell>
          <cell r="AO24">
            <v>279274</v>
          </cell>
          <cell r="AP24">
            <v>129959</v>
          </cell>
          <cell r="AR24">
            <v>524215.29370346211</v>
          </cell>
          <cell r="AS24">
            <v>357741.68244921765</v>
          </cell>
          <cell r="AT24">
            <v>166473.61125424449</v>
          </cell>
          <cell r="AV24">
            <v>0.41</v>
          </cell>
          <cell r="AW24">
            <v>0.32700000000000001</v>
          </cell>
          <cell r="AX24">
            <v>0.75900000000000001</v>
          </cell>
          <cell r="AZ24">
            <v>0.30299999999999999</v>
          </cell>
          <cell r="BA24">
            <v>0.33600000000000002</v>
          </cell>
          <cell r="BB24">
            <v>0.16699999999999998</v>
          </cell>
          <cell r="BD24">
            <v>90839</v>
          </cell>
          <cell r="BE24">
            <v>65064</v>
          </cell>
          <cell r="BF24">
            <v>25775</v>
          </cell>
          <cell r="BH24">
            <v>0.16491298382726405</v>
          </cell>
          <cell r="BI24">
            <v>0.17308658373912075</v>
          </cell>
          <cell r="BJ24">
            <v>0.14734841391072209</v>
          </cell>
        </row>
        <row r="25">
          <cell r="B25">
            <v>17</v>
          </cell>
          <cell r="C25">
            <v>4</v>
          </cell>
          <cell r="D25">
            <v>3</v>
          </cell>
          <cell r="E25" t="str">
            <v>Pilibhit</v>
          </cell>
          <cell r="H25">
            <v>1283103</v>
          </cell>
          <cell r="I25">
            <v>1046247</v>
          </cell>
          <cell r="J25">
            <v>236856</v>
          </cell>
          <cell r="K25">
            <v>1283103</v>
          </cell>
          <cell r="L25">
            <v>1046247</v>
          </cell>
          <cell r="M25">
            <v>236856</v>
          </cell>
          <cell r="N25">
            <v>1643788</v>
          </cell>
          <cell r="O25">
            <v>1349783</v>
          </cell>
          <cell r="P25">
            <v>294005</v>
          </cell>
          <cell r="Q25">
            <v>27.25</v>
          </cell>
          <cell r="R25">
            <v>28.11</v>
          </cell>
          <cell r="S25">
            <v>2.4391058667107668E-2</v>
          </cell>
          <cell r="T25">
            <v>2.5081281415189727E-2</v>
          </cell>
          <cell r="U25">
            <v>2.5081577424227675E-2</v>
          </cell>
          <cell r="W25">
            <v>0</v>
          </cell>
          <cell r="X25">
            <v>0</v>
          </cell>
          <cell r="Y25">
            <v>0</v>
          </cell>
          <cell r="Z25">
            <v>0</v>
          </cell>
          <cell r="AA25">
            <v>0</v>
          </cell>
          <cell r="AC25">
            <v>0</v>
          </cell>
          <cell r="AD25">
            <v>0</v>
          </cell>
          <cell r="AE25">
            <v>0</v>
          </cell>
          <cell r="AF25">
            <v>0</v>
          </cell>
          <cell r="AG25">
            <v>0</v>
          </cell>
          <cell r="AI25">
            <v>3499</v>
          </cell>
          <cell r="AK25">
            <v>186442</v>
          </cell>
          <cell r="AL25">
            <v>155415</v>
          </cell>
          <cell r="AM25">
            <v>31027</v>
          </cell>
          <cell r="AN25">
            <v>186442</v>
          </cell>
          <cell r="AO25">
            <v>155415</v>
          </cell>
          <cell r="AP25">
            <v>31027</v>
          </cell>
          <cell r="AR25">
            <v>238826.653248054</v>
          </cell>
          <cell r="AS25">
            <v>199081.98965118543</v>
          </cell>
          <cell r="AT25">
            <v>39744.66359686858</v>
          </cell>
          <cell r="AV25">
            <v>0.41</v>
          </cell>
          <cell r="AW25">
            <v>0.32700000000000001</v>
          </cell>
          <cell r="AX25">
            <v>0.75900000000000001</v>
          </cell>
          <cell r="AZ25">
            <v>0.30299999999999999</v>
          </cell>
          <cell r="BA25">
            <v>0.33600000000000002</v>
          </cell>
          <cell r="BB25">
            <v>0.16699999999999998</v>
          </cell>
          <cell r="BD25">
            <v>56391</v>
          </cell>
          <cell r="BE25">
            <v>27526</v>
          </cell>
          <cell r="BF25">
            <v>28865</v>
          </cell>
          <cell r="BH25">
            <v>0.2247083420473254</v>
          </cell>
          <cell r="BI25">
            <v>0.13158407295775587</v>
          </cell>
          <cell r="BJ25">
            <v>0.69117007797266306</v>
          </cell>
        </row>
        <row r="26">
          <cell r="B26">
            <v>18</v>
          </cell>
          <cell r="C26">
            <v>4</v>
          </cell>
          <cell r="D26">
            <v>3</v>
          </cell>
          <cell r="E26" t="str">
            <v>Shahjahanpur</v>
          </cell>
          <cell r="H26">
            <v>1987395</v>
          </cell>
          <cell r="I26">
            <v>1574764</v>
          </cell>
          <cell r="J26">
            <v>412631</v>
          </cell>
          <cell r="K26">
            <v>1987395</v>
          </cell>
          <cell r="L26">
            <v>1574764</v>
          </cell>
          <cell r="M26">
            <v>412631</v>
          </cell>
          <cell r="N26">
            <v>2549458</v>
          </cell>
          <cell r="O26">
            <v>2022664</v>
          </cell>
          <cell r="P26">
            <v>526794</v>
          </cell>
          <cell r="Q26">
            <v>20.62</v>
          </cell>
          <cell r="R26">
            <v>28.28</v>
          </cell>
          <cell r="S26">
            <v>1.8924329793928552E-2</v>
          </cell>
          <cell r="T26">
            <v>2.5217226965715378E-2</v>
          </cell>
          <cell r="U26">
            <v>2.5218340635190017E-2</v>
          </cell>
          <cell r="W26">
            <v>75</v>
          </cell>
          <cell r="X26">
            <v>77</v>
          </cell>
          <cell r="Y26">
            <v>77</v>
          </cell>
          <cell r="Z26">
            <v>77</v>
          </cell>
          <cell r="AA26">
            <v>77</v>
          </cell>
          <cell r="AC26">
            <v>2429</v>
          </cell>
          <cell r="AD26">
            <v>2449</v>
          </cell>
          <cell r="AE26">
            <v>2478</v>
          </cell>
          <cell r="AF26">
            <v>2496</v>
          </cell>
          <cell r="AG26">
            <v>2498</v>
          </cell>
          <cell r="AI26">
            <v>4575</v>
          </cell>
          <cell r="AK26">
            <v>307759</v>
          </cell>
          <cell r="AL26">
            <v>249648</v>
          </cell>
          <cell r="AM26">
            <v>58111</v>
          </cell>
          <cell r="AN26">
            <v>307759</v>
          </cell>
          <cell r="AO26">
            <v>249648</v>
          </cell>
          <cell r="AP26">
            <v>58111</v>
          </cell>
          <cell r="AR26">
            <v>394230.11969925149</v>
          </cell>
          <cell r="AS26">
            <v>319791.65815680043</v>
          </cell>
          <cell r="AT26">
            <v>74438.461542451085</v>
          </cell>
          <cell r="AV26">
            <v>0.41</v>
          </cell>
          <cell r="AW26">
            <v>0.32700000000000001</v>
          </cell>
          <cell r="AX26">
            <v>0.75900000000000001</v>
          </cell>
          <cell r="AZ26">
            <v>0.30299999999999999</v>
          </cell>
          <cell r="BA26">
            <v>0.33600000000000002</v>
          </cell>
          <cell r="BB26">
            <v>0.16699999999999998</v>
          </cell>
          <cell r="BD26">
            <v>157350</v>
          </cell>
          <cell r="BE26">
            <v>39114</v>
          </cell>
          <cell r="BF26">
            <v>118236</v>
          </cell>
          <cell r="BH26">
            <v>0.37984738194309681</v>
          </cell>
          <cell r="BI26">
            <v>0.11640115578776633</v>
          </cell>
          <cell r="BJ26">
            <v>1.5116266228308106</v>
          </cell>
        </row>
        <row r="27">
          <cell r="B27">
            <v>19</v>
          </cell>
          <cell r="C27">
            <v>5</v>
          </cell>
          <cell r="D27">
            <v>4</v>
          </cell>
          <cell r="E27" t="str">
            <v>Basti</v>
          </cell>
          <cell r="F27" t="str">
            <v>Split</v>
          </cell>
          <cell r="G27">
            <v>2</v>
          </cell>
          <cell r="H27">
            <v>2738522</v>
          </cell>
          <cell r="I27">
            <v>2562696</v>
          </cell>
          <cell r="J27">
            <v>175826</v>
          </cell>
          <cell r="K27">
            <v>1662913</v>
          </cell>
          <cell r="L27">
            <v>1574900</v>
          </cell>
          <cell r="M27">
            <v>88013</v>
          </cell>
          <cell r="N27">
            <v>2068922</v>
          </cell>
          <cell r="O27">
            <v>1953604</v>
          </cell>
          <cell r="P27">
            <v>115318</v>
          </cell>
          <cell r="Q27">
            <v>23.41</v>
          </cell>
          <cell r="R27">
            <v>22.69</v>
          </cell>
          <cell r="S27">
            <v>2.1256973890493081E-2</v>
          </cell>
          <cell r="T27">
            <v>2.0659580931471799E-2</v>
          </cell>
          <cell r="U27">
            <v>2.2086045507365482E-2</v>
          </cell>
          <cell r="X27">
            <v>0</v>
          </cell>
          <cell r="Y27">
            <v>0</v>
          </cell>
          <cell r="Z27">
            <v>0</v>
          </cell>
          <cell r="AA27">
            <v>0</v>
          </cell>
          <cell r="AD27">
            <v>22</v>
          </cell>
          <cell r="AE27">
            <v>0</v>
          </cell>
          <cell r="AF27">
            <v>0</v>
          </cell>
          <cell r="AG27">
            <v>0</v>
          </cell>
          <cell r="AI27">
            <v>3034</v>
          </cell>
          <cell r="AK27">
            <v>419602</v>
          </cell>
          <cell r="AL27">
            <v>395145</v>
          </cell>
          <cell r="AM27">
            <v>24457</v>
          </cell>
          <cell r="AN27">
            <v>252946</v>
          </cell>
          <cell r="AO27">
            <v>240479</v>
          </cell>
          <cell r="AP27">
            <v>12467</v>
          </cell>
          <cell r="AR27">
            <v>324016.29800410994</v>
          </cell>
          <cell r="AS27">
            <v>308046.44203794625</v>
          </cell>
          <cell r="AT27">
            <v>15969.855966163683</v>
          </cell>
          <cell r="AV27">
            <v>0.41</v>
          </cell>
          <cell r="AW27">
            <v>0.32700000000000001</v>
          </cell>
          <cell r="AX27">
            <v>0.75900000000000001</v>
          </cell>
          <cell r="AZ27">
            <v>0.30299999999999999</v>
          </cell>
          <cell r="BA27">
            <v>0.33600000000000002</v>
          </cell>
          <cell r="BB27">
            <v>0.16699999999999998</v>
          </cell>
          <cell r="BD27">
            <v>74202</v>
          </cell>
          <cell r="BE27">
            <v>57689</v>
          </cell>
          <cell r="BF27">
            <v>16513</v>
          </cell>
          <cell r="BH27">
            <v>0.21794200777120173</v>
          </cell>
          <cell r="BI27">
            <v>0.1782251569568914</v>
          </cell>
          <cell r="BJ27">
            <v>0.98405001827689986</v>
          </cell>
        </row>
        <row r="28">
          <cell r="B28">
            <v>20</v>
          </cell>
          <cell r="C28">
            <v>5</v>
          </cell>
          <cell r="D28">
            <v>4</v>
          </cell>
          <cell r="E28" t="str">
            <v>Sant Kabir Nagar</v>
          </cell>
          <cell r="F28" t="str">
            <v>New</v>
          </cell>
          <cell r="G28">
            <v>1</v>
          </cell>
          <cell r="H28">
            <v>0</v>
          </cell>
          <cell r="I28">
            <v>0</v>
          </cell>
          <cell r="J28">
            <v>0</v>
          </cell>
          <cell r="K28">
            <v>1144953</v>
          </cell>
          <cell r="L28">
            <v>1084354</v>
          </cell>
          <cell r="M28">
            <v>60599</v>
          </cell>
          <cell r="N28">
            <v>1424500</v>
          </cell>
          <cell r="O28">
            <v>1323388</v>
          </cell>
          <cell r="P28">
            <v>101112</v>
          </cell>
          <cell r="Q28">
            <v>26.46</v>
          </cell>
          <cell r="R28">
            <v>23.64</v>
          </cell>
          <cell r="S28">
            <v>2.375330720831581E-2</v>
          </cell>
          <cell r="T28">
            <v>2.144714676324333E-2</v>
          </cell>
          <cell r="U28">
            <v>2.208609373910253E-2</v>
          </cell>
          <cell r="W28">
            <v>397</v>
          </cell>
          <cell r="X28">
            <v>398</v>
          </cell>
          <cell r="Y28">
            <v>398</v>
          </cell>
          <cell r="Z28">
            <v>398</v>
          </cell>
          <cell r="AA28">
            <v>398</v>
          </cell>
          <cell r="AC28">
            <v>8666</v>
          </cell>
          <cell r="AD28">
            <v>8708</v>
          </cell>
          <cell r="AE28">
            <v>8814</v>
          </cell>
          <cell r="AF28">
            <v>8907</v>
          </cell>
          <cell r="AG28">
            <v>8982</v>
          </cell>
          <cell r="AI28">
            <v>1442</v>
          </cell>
          <cell r="AK28">
            <v>0</v>
          </cell>
          <cell r="AL28">
            <v>0</v>
          </cell>
          <cell r="AM28">
            <v>0</v>
          </cell>
          <cell r="AN28">
            <v>174159</v>
          </cell>
          <cell r="AO28">
            <v>165575</v>
          </cell>
          <cell r="AP28">
            <v>8584</v>
          </cell>
          <cell r="AR28">
            <v>223092.49580581542</v>
          </cell>
          <cell r="AS28">
            <v>212096.64727661439</v>
          </cell>
          <cell r="AT28">
            <v>10995.848529201014</v>
          </cell>
          <cell r="AV28">
            <v>0.41</v>
          </cell>
          <cell r="AW28">
            <v>0.32700000000000001</v>
          </cell>
          <cell r="AX28">
            <v>0.75900000000000001</v>
          </cell>
          <cell r="AZ28">
            <v>0.30299999999999999</v>
          </cell>
          <cell r="BA28">
            <v>0.33600000000000002</v>
          </cell>
          <cell r="BB28">
            <v>0.16699999999999998</v>
          </cell>
          <cell r="BD28">
            <v>42983</v>
          </cell>
          <cell r="BE28">
            <v>31442</v>
          </cell>
          <cell r="BF28">
            <v>11541</v>
          </cell>
          <cell r="BH28">
            <v>0.18335972703590578</v>
          </cell>
          <cell r="BI28">
            <v>0.14108100735077206</v>
          </cell>
          <cell r="BJ28">
            <v>0.99886520372113596</v>
          </cell>
        </row>
        <row r="29">
          <cell r="B29">
            <v>21</v>
          </cell>
          <cell r="C29">
            <v>5</v>
          </cell>
          <cell r="D29">
            <v>4</v>
          </cell>
          <cell r="E29" t="str">
            <v>Siddharthnagar</v>
          </cell>
          <cell r="F29" t="str">
            <v>Split</v>
          </cell>
          <cell r="G29">
            <v>2</v>
          </cell>
          <cell r="H29">
            <v>1707885</v>
          </cell>
          <cell r="I29">
            <v>1648377</v>
          </cell>
          <cell r="J29">
            <v>59508</v>
          </cell>
          <cell r="K29">
            <v>1638541</v>
          </cell>
          <cell r="L29">
            <v>1551819</v>
          </cell>
          <cell r="M29">
            <v>86722</v>
          </cell>
          <cell r="N29">
            <v>2038598</v>
          </cell>
          <cell r="O29">
            <v>1960895</v>
          </cell>
          <cell r="P29">
            <v>77703</v>
          </cell>
          <cell r="Q29">
            <v>23.63</v>
          </cell>
          <cell r="R29">
            <v>26.78</v>
          </cell>
          <cell r="S29">
            <v>2.1438885000664598E-2</v>
          </cell>
          <cell r="T29">
            <v>2.4012067777452684E-2</v>
          </cell>
          <cell r="U29">
            <v>2.2085972941693344E-2</v>
          </cell>
          <cell r="W29">
            <v>12</v>
          </cell>
          <cell r="X29">
            <v>13</v>
          </cell>
          <cell r="Y29">
            <v>13</v>
          </cell>
          <cell r="Z29">
            <v>13</v>
          </cell>
          <cell r="AA29">
            <v>13</v>
          </cell>
          <cell r="AC29">
            <v>10302</v>
          </cell>
          <cell r="AD29">
            <v>10550</v>
          </cell>
          <cell r="AE29">
            <v>10817</v>
          </cell>
          <cell r="AF29">
            <v>11076</v>
          </cell>
          <cell r="AG29">
            <v>11268</v>
          </cell>
          <cell r="AI29">
            <v>2752</v>
          </cell>
          <cell r="AK29">
            <v>256744</v>
          </cell>
          <cell r="AL29">
            <v>247864</v>
          </cell>
          <cell r="AM29">
            <v>8880</v>
          </cell>
          <cell r="AN29">
            <v>249241</v>
          </cell>
          <cell r="AO29">
            <v>236955</v>
          </cell>
          <cell r="AP29">
            <v>12286</v>
          </cell>
          <cell r="AR29">
            <v>319270.30326964002</v>
          </cell>
          <cell r="AS29">
            <v>303532.30291668529</v>
          </cell>
          <cell r="AT29">
            <v>15738.000352954761</v>
          </cell>
          <cell r="AV29">
            <v>0.41</v>
          </cell>
          <cell r="AW29">
            <v>0.32700000000000001</v>
          </cell>
          <cell r="AX29">
            <v>0.75900000000000001</v>
          </cell>
          <cell r="AZ29">
            <v>0.30299999999999999</v>
          </cell>
          <cell r="BA29">
            <v>0.33600000000000002</v>
          </cell>
          <cell r="BB29">
            <v>0.16699999999999998</v>
          </cell>
          <cell r="BD29">
            <v>103719</v>
          </cell>
          <cell r="BE29">
            <v>69655</v>
          </cell>
          <cell r="BF29">
            <v>34064</v>
          </cell>
          <cell r="BH29">
            <v>0.3091661858596827</v>
          </cell>
          <cell r="BI29">
            <v>0.21839343124329405</v>
          </cell>
          <cell r="BJ29">
            <v>2.0598627567636671</v>
          </cell>
        </row>
        <row r="30">
          <cell r="B30">
            <v>22</v>
          </cell>
          <cell r="C30">
            <v>6</v>
          </cell>
          <cell r="D30">
            <v>2</v>
          </cell>
          <cell r="E30" t="str">
            <v>Banda</v>
          </cell>
          <cell r="F30" t="str">
            <v>Split</v>
          </cell>
          <cell r="G30">
            <v>2</v>
          </cell>
          <cell r="H30">
            <v>1862139</v>
          </cell>
          <cell r="I30">
            <v>1622718</v>
          </cell>
          <cell r="J30">
            <v>239421</v>
          </cell>
          <cell r="K30">
            <v>1214198</v>
          </cell>
          <cell r="L30">
            <v>1058085</v>
          </cell>
          <cell r="M30">
            <v>156113</v>
          </cell>
          <cell r="N30">
            <v>1500253</v>
          </cell>
          <cell r="O30">
            <v>1256230</v>
          </cell>
          <cell r="P30">
            <v>244023</v>
          </cell>
          <cell r="Q30">
            <v>23.69</v>
          </cell>
          <cell r="R30">
            <v>18.489999999999998</v>
          </cell>
          <cell r="S30">
            <v>2.1488446557463181E-2</v>
          </cell>
          <cell r="T30">
            <v>1.7110575489174495E-2</v>
          </cell>
          <cell r="U30">
            <v>2.1380351690864829E-2</v>
          </cell>
          <cell r="X30">
            <v>0</v>
          </cell>
          <cell r="Y30">
            <v>0</v>
          </cell>
          <cell r="Z30">
            <v>0</v>
          </cell>
          <cell r="AA30">
            <v>0</v>
          </cell>
          <cell r="AD30">
            <v>0</v>
          </cell>
          <cell r="AE30">
            <v>0</v>
          </cell>
          <cell r="AF30">
            <v>0</v>
          </cell>
          <cell r="AG30">
            <v>0</v>
          </cell>
          <cell r="AI30">
            <v>4418</v>
          </cell>
          <cell r="AK30">
            <v>298202</v>
          </cell>
          <cell r="AL30">
            <v>260286</v>
          </cell>
          <cell r="AM30">
            <v>37916</v>
          </cell>
          <cell r="AN30">
            <v>194441</v>
          </cell>
          <cell r="AO30">
            <v>169719</v>
          </cell>
          <cell r="AP30">
            <v>24722</v>
          </cell>
          <cell r="AR30">
            <v>249073.13418760186</v>
          </cell>
          <cell r="AS30">
            <v>217404.98794588385</v>
          </cell>
          <cell r="AT30">
            <v>31668.146241718019</v>
          </cell>
          <cell r="AV30">
            <v>0.41</v>
          </cell>
          <cell r="AW30">
            <v>0.32700000000000001</v>
          </cell>
          <cell r="AX30">
            <v>0.75900000000000001</v>
          </cell>
          <cell r="AZ30">
            <v>0.30299999999999999</v>
          </cell>
          <cell r="BA30">
            <v>0.33600000000000002</v>
          </cell>
          <cell r="BB30">
            <v>0.16699999999999998</v>
          </cell>
          <cell r="BD30">
            <v>0</v>
          </cell>
          <cell r="BE30">
            <v>0</v>
          </cell>
          <cell r="BF30">
            <v>0</v>
          </cell>
          <cell r="BH30">
            <v>0</v>
          </cell>
          <cell r="BI30">
            <v>0</v>
          </cell>
          <cell r="BJ30">
            <v>0</v>
          </cell>
        </row>
        <row r="31">
          <cell r="B31">
            <v>23</v>
          </cell>
          <cell r="C31">
            <v>6</v>
          </cell>
          <cell r="D31">
            <v>4</v>
          </cell>
          <cell r="E31" t="str">
            <v>Chitrakoot</v>
          </cell>
          <cell r="F31" t="str">
            <v>New</v>
          </cell>
          <cell r="G31">
            <v>1</v>
          </cell>
          <cell r="H31">
            <v>0</v>
          </cell>
          <cell r="I31">
            <v>0</v>
          </cell>
          <cell r="J31">
            <v>0</v>
          </cell>
          <cell r="K31">
            <v>647941</v>
          </cell>
          <cell r="L31">
            <v>564633</v>
          </cell>
          <cell r="M31">
            <v>83308</v>
          </cell>
          <cell r="N31">
            <v>800592</v>
          </cell>
          <cell r="O31">
            <v>724096</v>
          </cell>
          <cell r="P31">
            <v>76496</v>
          </cell>
          <cell r="Q31">
            <v>16.78</v>
          </cell>
          <cell r="R31">
            <v>34.33</v>
          </cell>
          <cell r="S31">
            <v>1.5633101826060258E-2</v>
          </cell>
          <cell r="T31">
            <v>2.9952749902958598E-2</v>
          </cell>
          <cell r="U31">
            <v>2.1380538313838349E-2</v>
          </cell>
          <cell r="X31">
            <v>0</v>
          </cell>
          <cell r="Y31">
            <v>0</v>
          </cell>
          <cell r="Z31">
            <v>0</v>
          </cell>
          <cell r="AA31">
            <v>0</v>
          </cell>
          <cell r="AD31">
            <v>445</v>
          </cell>
          <cell r="AE31">
            <v>0</v>
          </cell>
          <cell r="AF31">
            <v>0</v>
          </cell>
          <cell r="AG31">
            <v>0</v>
          </cell>
          <cell r="AI31">
            <v>3206</v>
          </cell>
          <cell r="AK31">
            <v>0</v>
          </cell>
          <cell r="AL31">
            <v>0</v>
          </cell>
          <cell r="AM31">
            <v>0</v>
          </cell>
          <cell r="AN31">
            <v>103761</v>
          </cell>
          <cell r="AO31">
            <v>90567</v>
          </cell>
          <cell r="AP31">
            <v>13194</v>
          </cell>
          <cell r="AR31">
            <v>132914.75294017085</v>
          </cell>
          <cell r="AS31">
            <v>116013.6316104553</v>
          </cell>
          <cell r="AT31">
            <v>16901.121329715537</v>
          </cell>
          <cell r="AV31">
            <v>0.41</v>
          </cell>
          <cell r="AW31">
            <v>0.32700000000000001</v>
          </cell>
          <cell r="AX31">
            <v>0.75900000000000001</v>
          </cell>
          <cell r="AZ31">
            <v>0.30299999999999999</v>
          </cell>
          <cell r="BA31">
            <v>0.33600000000000002</v>
          </cell>
          <cell r="BB31">
            <v>0.16699999999999998</v>
          </cell>
          <cell r="BD31">
            <v>0</v>
          </cell>
          <cell r="BE31">
            <v>0</v>
          </cell>
          <cell r="BF31">
            <v>0</v>
          </cell>
          <cell r="BH31">
            <v>0</v>
          </cell>
          <cell r="BI31">
            <v>0</v>
          </cell>
          <cell r="BJ31">
            <v>0</v>
          </cell>
        </row>
        <row r="32">
          <cell r="B32">
            <v>24</v>
          </cell>
          <cell r="C32">
            <v>6</v>
          </cell>
          <cell r="D32">
            <v>2</v>
          </cell>
          <cell r="E32" t="str">
            <v>Hamirpur</v>
          </cell>
          <cell r="F32" t="str">
            <v>Split</v>
          </cell>
          <cell r="G32">
            <v>2</v>
          </cell>
          <cell r="H32">
            <v>1466491</v>
          </cell>
          <cell r="I32">
            <v>1211846</v>
          </cell>
          <cell r="J32">
            <v>254645</v>
          </cell>
          <cell r="K32">
            <v>872903</v>
          </cell>
          <cell r="L32">
            <v>721331</v>
          </cell>
          <cell r="M32">
            <v>151572</v>
          </cell>
          <cell r="N32">
            <v>1042374</v>
          </cell>
          <cell r="O32">
            <v>868917</v>
          </cell>
          <cell r="P32">
            <v>173457</v>
          </cell>
          <cell r="Q32">
            <v>21.9</v>
          </cell>
          <cell r="R32">
            <v>17.850000000000001</v>
          </cell>
          <cell r="S32">
            <v>2.0000466908915326E-2</v>
          </cell>
          <cell r="T32">
            <v>1.6559863704994404E-2</v>
          </cell>
          <cell r="U32">
            <v>1.7901509520586112E-2</v>
          </cell>
          <cell r="W32">
            <v>1283</v>
          </cell>
          <cell r="X32">
            <v>1286</v>
          </cell>
          <cell r="Y32">
            <v>1287</v>
          </cell>
          <cell r="Z32">
            <v>1287</v>
          </cell>
          <cell r="AA32">
            <v>1287</v>
          </cell>
          <cell r="AC32">
            <v>32612</v>
          </cell>
          <cell r="AD32">
            <v>32972</v>
          </cell>
          <cell r="AE32">
            <v>34027</v>
          </cell>
          <cell r="AF32">
            <v>34255</v>
          </cell>
          <cell r="AG32">
            <v>34464</v>
          </cell>
          <cell r="AI32">
            <v>4316</v>
          </cell>
          <cell r="AK32">
            <v>240803</v>
          </cell>
          <cell r="AL32">
            <v>199378</v>
          </cell>
          <cell r="AM32">
            <v>41425</v>
          </cell>
          <cell r="AN32">
            <v>143334</v>
          </cell>
          <cell r="AO32">
            <v>118677</v>
          </cell>
          <cell r="AP32">
            <v>24657</v>
          </cell>
          <cell r="AR32">
            <v>183606.58819716895</v>
          </cell>
          <cell r="AS32">
            <v>152021.70502096793</v>
          </cell>
          <cell r="AT32">
            <v>31584.883176201005</v>
          </cell>
          <cell r="AV32">
            <v>0.41</v>
          </cell>
          <cell r="AW32">
            <v>0.32700000000000001</v>
          </cell>
          <cell r="AX32">
            <v>0.75900000000000001</v>
          </cell>
          <cell r="AZ32">
            <v>0.30299999999999999</v>
          </cell>
          <cell r="BA32">
            <v>0.33600000000000002</v>
          </cell>
          <cell r="BB32">
            <v>0.16699999999999998</v>
          </cell>
          <cell r="BD32">
            <v>25329</v>
          </cell>
          <cell r="BE32">
            <v>0</v>
          </cell>
          <cell r="BF32">
            <v>25329</v>
          </cell>
          <cell r="BH32">
            <v>0.1312870758711229</v>
          </cell>
          <cell r="BI32">
            <v>0</v>
          </cell>
          <cell r="BJ32">
            <v>0.76318699488630126</v>
          </cell>
        </row>
        <row r="33">
          <cell r="B33">
            <v>25</v>
          </cell>
          <cell r="C33">
            <v>6</v>
          </cell>
          <cell r="D33">
            <v>2</v>
          </cell>
          <cell r="E33" t="str">
            <v>Mahoba</v>
          </cell>
          <cell r="F33" t="str">
            <v>New</v>
          </cell>
          <cell r="G33">
            <v>1</v>
          </cell>
          <cell r="H33">
            <v>0</v>
          </cell>
          <cell r="I33">
            <v>0</v>
          </cell>
          <cell r="J33">
            <v>0</v>
          </cell>
          <cell r="K33">
            <v>593588</v>
          </cell>
          <cell r="L33">
            <v>490515</v>
          </cell>
          <cell r="M33">
            <v>103073</v>
          </cell>
          <cell r="N33">
            <v>708831</v>
          </cell>
          <cell r="O33">
            <v>554044</v>
          </cell>
          <cell r="P33">
            <v>154787</v>
          </cell>
          <cell r="Q33">
            <v>24.2</v>
          </cell>
          <cell r="R33">
            <v>21.8</v>
          </cell>
          <cell r="S33">
            <v>2.1908848379270873E-2</v>
          </cell>
          <cell r="T33">
            <v>1.9916760821878876E-2</v>
          </cell>
          <cell r="U33">
            <v>1.7901510915810714E-2</v>
          </cell>
          <cell r="X33">
            <v>0</v>
          </cell>
          <cell r="Y33">
            <v>0</v>
          </cell>
          <cell r="Z33">
            <v>0</v>
          </cell>
          <cell r="AA33">
            <v>0</v>
          </cell>
          <cell r="AD33">
            <v>0</v>
          </cell>
          <cell r="AE33">
            <v>0</v>
          </cell>
          <cell r="AF33">
            <v>0</v>
          </cell>
          <cell r="AG33">
            <v>0</v>
          </cell>
          <cell r="AI33">
            <v>2850</v>
          </cell>
          <cell r="AK33">
            <v>0</v>
          </cell>
          <cell r="AL33">
            <v>0</v>
          </cell>
          <cell r="AM33">
            <v>0</v>
          </cell>
          <cell r="AN33">
            <v>97469</v>
          </cell>
          <cell r="AO33">
            <v>80701</v>
          </cell>
          <cell r="AP33">
            <v>16768</v>
          </cell>
          <cell r="AR33">
            <v>124854.88819812368</v>
          </cell>
          <cell r="AS33">
            <v>103375.57923521099</v>
          </cell>
          <cell r="AT33">
            <v>21479.308962912699</v>
          </cell>
          <cell r="AV33">
            <v>0.41</v>
          </cell>
          <cell r="AW33">
            <v>0.32700000000000001</v>
          </cell>
          <cell r="AX33">
            <v>0.75900000000000001</v>
          </cell>
          <cell r="AZ33">
            <v>0.30299999999999999</v>
          </cell>
          <cell r="BA33">
            <v>0.33600000000000002</v>
          </cell>
          <cell r="BB33">
            <v>0.16699999999999998</v>
          </cell>
          <cell r="BD33">
            <v>17487</v>
          </cell>
          <cell r="BE33">
            <v>6908</v>
          </cell>
          <cell r="BF33">
            <v>10579</v>
          </cell>
          <cell r="BH33">
            <v>0.13329134551745506</v>
          </cell>
          <cell r="BI33">
            <v>6.359552617656733E-2</v>
          </cell>
          <cell r="BJ33">
            <v>0.46872325848435514</v>
          </cell>
        </row>
        <row r="34">
          <cell r="B34">
            <v>26</v>
          </cell>
          <cell r="C34">
            <v>7</v>
          </cell>
          <cell r="D34">
            <v>3</v>
          </cell>
          <cell r="E34" t="str">
            <v>Bahraich</v>
          </cell>
          <cell r="F34" t="str">
            <v>Split</v>
          </cell>
          <cell r="G34">
            <v>2</v>
          </cell>
          <cell r="H34">
            <v>2763750</v>
          </cell>
          <cell r="I34">
            <v>2546844</v>
          </cell>
          <cell r="J34">
            <v>216906</v>
          </cell>
          <cell r="K34">
            <v>1851140</v>
          </cell>
          <cell r="L34">
            <v>1705858</v>
          </cell>
          <cell r="M34">
            <v>145282</v>
          </cell>
          <cell r="N34">
            <v>2384239</v>
          </cell>
          <cell r="O34">
            <v>2146187</v>
          </cell>
          <cell r="P34">
            <v>238052</v>
          </cell>
          <cell r="Q34">
            <v>25.19</v>
          </cell>
          <cell r="R34">
            <v>29.55</v>
          </cell>
          <cell r="S34">
            <v>2.2720506259497952E-2</v>
          </cell>
          <cell r="T34">
            <v>2.6227720680175537E-2</v>
          </cell>
          <cell r="U34">
            <v>2.5630794973076076E-2</v>
          </cell>
          <cell r="W34">
            <v>519</v>
          </cell>
          <cell r="X34">
            <v>521</v>
          </cell>
          <cell r="Y34">
            <v>536</v>
          </cell>
          <cell r="Z34">
            <v>536</v>
          </cell>
          <cell r="AA34">
            <v>536</v>
          </cell>
          <cell r="AC34">
            <v>1716</v>
          </cell>
          <cell r="AD34">
            <v>1754</v>
          </cell>
          <cell r="AE34">
            <v>1814</v>
          </cell>
          <cell r="AF34">
            <v>1864</v>
          </cell>
          <cell r="AG34">
            <v>1904</v>
          </cell>
          <cell r="AI34">
            <v>5751</v>
          </cell>
          <cell r="AK34">
            <v>449687</v>
          </cell>
          <cell r="AL34">
            <v>419800</v>
          </cell>
          <cell r="AM34">
            <v>29887</v>
          </cell>
          <cell r="AN34">
            <v>301198</v>
          </cell>
          <cell r="AO34">
            <v>281179</v>
          </cell>
          <cell r="AP34">
            <v>20019</v>
          </cell>
          <cell r="AR34">
            <v>385825.67396298778</v>
          </cell>
          <cell r="AS34">
            <v>360181.93075398554</v>
          </cell>
          <cell r="AT34">
            <v>25643.743209002227</v>
          </cell>
          <cell r="AV34">
            <v>0.41</v>
          </cell>
          <cell r="AW34">
            <v>0.32700000000000001</v>
          </cell>
          <cell r="AX34">
            <v>0.75900000000000001</v>
          </cell>
          <cell r="AZ34">
            <v>0.30299999999999999</v>
          </cell>
          <cell r="BA34">
            <v>0.33600000000000002</v>
          </cell>
          <cell r="BB34">
            <v>0.16699999999999998</v>
          </cell>
          <cell r="BD34">
            <v>58635</v>
          </cell>
          <cell r="BE34">
            <v>34208</v>
          </cell>
          <cell r="BF34">
            <v>24427</v>
          </cell>
          <cell r="BH34">
            <v>0.14462987073764758</v>
          </cell>
          <cell r="BI34">
            <v>9.0385331210624725E-2</v>
          </cell>
          <cell r="BJ34">
            <v>0.9065273371280147</v>
          </cell>
        </row>
        <row r="35">
          <cell r="B35">
            <v>27</v>
          </cell>
          <cell r="C35">
            <v>7</v>
          </cell>
          <cell r="D35">
            <v>3</v>
          </cell>
          <cell r="E35" t="str">
            <v>Balrampur</v>
          </cell>
          <cell r="F35" t="str">
            <v>New</v>
          </cell>
          <cell r="G35">
            <v>1</v>
          </cell>
          <cell r="H35">
            <v>0</v>
          </cell>
          <cell r="I35">
            <v>0</v>
          </cell>
          <cell r="J35">
            <v>0</v>
          </cell>
          <cell r="K35">
            <v>1352505</v>
          </cell>
          <cell r="L35">
            <v>1252299</v>
          </cell>
          <cell r="M35">
            <v>100206</v>
          </cell>
          <cell r="N35">
            <v>1684567</v>
          </cell>
          <cell r="O35">
            <v>1549293</v>
          </cell>
          <cell r="P35">
            <v>135274</v>
          </cell>
          <cell r="Q35">
            <v>25.52</v>
          </cell>
          <cell r="R35">
            <v>23.08</v>
          </cell>
          <cell r="S35">
            <v>2.2989775446581096E-2</v>
          </cell>
          <cell r="T35">
            <v>2.0983559238962446E-2</v>
          </cell>
          <cell r="U35">
            <v>2.2197797711060785E-2</v>
          </cell>
          <cell r="X35">
            <v>0</v>
          </cell>
          <cell r="Y35">
            <v>0</v>
          </cell>
          <cell r="Z35">
            <v>0</v>
          </cell>
          <cell r="AA35">
            <v>0</v>
          </cell>
          <cell r="AD35">
            <v>0</v>
          </cell>
          <cell r="AE35">
            <v>0</v>
          </cell>
          <cell r="AF35">
            <v>0</v>
          </cell>
          <cell r="AG35">
            <v>0</v>
          </cell>
          <cell r="AI35">
            <v>2927</v>
          </cell>
          <cell r="AK35">
            <v>0</v>
          </cell>
          <cell r="AL35">
            <v>0</v>
          </cell>
          <cell r="AM35">
            <v>0</v>
          </cell>
          <cell r="AN35">
            <v>211718</v>
          </cell>
          <cell r="AO35">
            <v>197768</v>
          </cell>
          <cell r="AP35">
            <v>13950</v>
          </cell>
          <cell r="AR35">
            <v>271204.45700202475</v>
          </cell>
          <cell r="AS35">
            <v>253334.92217183436</v>
          </cell>
          <cell r="AT35">
            <v>17869.534830190372</v>
          </cell>
          <cell r="AV35">
            <v>0.41</v>
          </cell>
          <cell r="AW35">
            <v>0.32700000000000001</v>
          </cell>
          <cell r="AX35">
            <v>0.75900000000000001</v>
          </cell>
          <cell r="AZ35">
            <v>0.30299999999999999</v>
          </cell>
          <cell r="BA35">
            <v>0.33600000000000002</v>
          </cell>
          <cell r="BB35">
            <v>0.16699999999999998</v>
          </cell>
          <cell r="BD35">
            <v>44779</v>
          </cell>
          <cell r="BE35">
            <v>30823</v>
          </cell>
          <cell r="BF35">
            <v>13956</v>
          </cell>
          <cell r="BH35">
            <v>0.15713385319529033</v>
          </cell>
          <cell r="BI35">
            <v>0.11579026210481498</v>
          </cell>
          <cell r="BJ35">
            <v>0.74325853583193069</v>
          </cell>
        </row>
        <row r="36">
          <cell r="B36">
            <v>28</v>
          </cell>
          <cell r="C36">
            <v>7</v>
          </cell>
          <cell r="D36">
            <v>3</v>
          </cell>
          <cell r="E36" t="str">
            <v>Gonda</v>
          </cell>
          <cell r="F36" t="str">
            <v>Split</v>
          </cell>
          <cell r="G36">
            <v>2</v>
          </cell>
          <cell r="H36">
            <v>3573075</v>
          </cell>
          <cell r="I36">
            <v>3308349</v>
          </cell>
          <cell r="J36">
            <v>264726</v>
          </cell>
          <cell r="K36">
            <v>2220570</v>
          </cell>
          <cell r="L36">
            <v>2056050</v>
          </cell>
          <cell r="M36">
            <v>164520</v>
          </cell>
          <cell r="N36">
            <v>2765754</v>
          </cell>
          <cell r="O36">
            <v>2569595</v>
          </cell>
          <cell r="P36">
            <v>196159</v>
          </cell>
          <cell r="Q36">
            <v>26.62</v>
          </cell>
          <cell r="R36">
            <v>25.46</v>
          </cell>
          <cell r="S36">
            <v>2.388276106248699E-2</v>
          </cell>
          <cell r="T36">
            <v>2.294086483986657E-2</v>
          </cell>
          <cell r="U36">
            <v>2.2197720393213993E-2</v>
          </cell>
          <cell r="W36">
            <v>1070</v>
          </cell>
          <cell r="X36">
            <v>1075</v>
          </cell>
          <cell r="Y36">
            <v>1085</v>
          </cell>
          <cell r="Z36">
            <v>1085</v>
          </cell>
          <cell r="AA36">
            <v>1085</v>
          </cell>
          <cell r="AC36">
            <v>9011</v>
          </cell>
          <cell r="AD36">
            <v>9066</v>
          </cell>
          <cell r="AE36">
            <v>9220</v>
          </cell>
          <cell r="AF36">
            <v>9256</v>
          </cell>
          <cell r="AG36">
            <v>9274</v>
          </cell>
          <cell r="AI36">
            <v>4425</v>
          </cell>
          <cell r="AK36">
            <v>559321</v>
          </cell>
          <cell r="AL36">
            <v>522468</v>
          </cell>
          <cell r="AM36">
            <v>36853</v>
          </cell>
          <cell r="AN36">
            <v>347603</v>
          </cell>
          <cell r="AO36">
            <v>324700</v>
          </cell>
          <cell r="AP36">
            <v>22903</v>
          </cell>
          <cell r="AR36">
            <v>445269.09789094364</v>
          </cell>
          <cell r="AS36">
            <v>415931.03651346336</v>
          </cell>
          <cell r="AT36">
            <v>29338.061377480291</v>
          </cell>
          <cell r="AV36">
            <v>0.41</v>
          </cell>
          <cell r="AW36">
            <v>0.32700000000000001</v>
          </cell>
          <cell r="AX36">
            <v>0.75900000000000001</v>
          </cell>
          <cell r="AZ36">
            <v>0.30299999999999999</v>
          </cell>
          <cell r="BA36">
            <v>0.33600000000000002</v>
          </cell>
          <cell r="BB36">
            <v>0.16699999999999998</v>
          </cell>
          <cell r="BD36">
            <v>68596</v>
          </cell>
          <cell r="BE36">
            <v>43608</v>
          </cell>
          <cell r="BF36">
            <v>24988</v>
          </cell>
          <cell r="BH36">
            <v>0.14661163196962276</v>
          </cell>
          <cell r="BI36">
            <v>9.9778514231470355E-2</v>
          </cell>
          <cell r="BJ36">
            <v>0.81057326710816757</v>
          </cell>
        </row>
        <row r="37">
          <cell r="B37">
            <v>29</v>
          </cell>
          <cell r="C37">
            <v>7</v>
          </cell>
          <cell r="D37">
            <v>3</v>
          </cell>
          <cell r="E37" t="str">
            <v>Shrawasti</v>
          </cell>
          <cell r="F37" t="str">
            <v>New</v>
          </cell>
          <cell r="G37">
            <v>1</v>
          </cell>
          <cell r="H37">
            <v>0</v>
          </cell>
          <cell r="I37">
            <v>0</v>
          </cell>
          <cell r="J37">
            <v>0</v>
          </cell>
          <cell r="K37">
            <v>912610</v>
          </cell>
          <cell r="L37">
            <v>840986</v>
          </cell>
          <cell r="M37">
            <v>71624</v>
          </cell>
          <cell r="N37">
            <v>1175428</v>
          </cell>
          <cell r="O37">
            <v>1142081</v>
          </cell>
          <cell r="P37">
            <v>33347</v>
          </cell>
          <cell r="Q37">
            <v>23.75</v>
          </cell>
          <cell r="R37">
            <v>27.3</v>
          </cell>
          <cell r="S37">
            <v>2.1537986481630966E-2</v>
          </cell>
          <cell r="T37">
            <v>2.4431302673932009E-2</v>
          </cell>
          <cell r="U37">
            <v>2.5630862572723956E-2</v>
          </cell>
          <cell r="X37">
            <v>0</v>
          </cell>
          <cell r="Y37">
            <v>0</v>
          </cell>
          <cell r="Z37">
            <v>0</v>
          </cell>
          <cell r="AA37">
            <v>0</v>
          </cell>
          <cell r="AD37">
            <v>0</v>
          </cell>
          <cell r="AE37">
            <v>0</v>
          </cell>
          <cell r="AF37">
            <v>0</v>
          </cell>
          <cell r="AG37">
            <v>0</v>
          </cell>
          <cell r="AI37">
            <v>1126</v>
          </cell>
          <cell r="AK37">
            <v>0</v>
          </cell>
          <cell r="AL37">
            <v>0</v>
          </cell>
          <cell r="AM37">
            <v>0</v>
          </cell>
          <cell r="AN37">
            <v>148489</v>
          </cell>
          <cell r="AO37">
            <v>138621</v>
          </cell>
          <cell r="AP37">
            <v>9868</v>
          </cell>
          <cell r="AR37">
            <v>190209.98977778768</v>
          </cell>
          <cell r="AS37">
            <v>177569.37546206592</v>
          </cell>
          <cell r="AT37">
            <v>12640.614315721763</v>
          </cell>
          <cell r="AV37">
            <v>0.41</v>
          </cell>
          <cell r="AW37">
            <v>0.32700000000000001</v>
          </cell>
          <cell r="AX37">
            <v>0.75900000000000001</v>
          </cell>
          <cell r="AZ37">
            <v>0.30299999999999999</v>
          </cell>
          <cell r="BA37">
            <v>0.33600000000000002</v>
          </cell>
          <cell r="BB37">
            <v>0.16699999999999998</v>
          </cell>
          <cell r="BD37">
            <v>0</v>
          </cell>
          <cell r="BE37">
            <v>0</v>
          </cell>
          <cell r="BF37">
            <v>0</v>
          </cell>
          <cell r="BH37">
            <v>0</v>
          </cell>
          <cell r="BI37">
            <v>0</v>
          </cell>
          <cell r="BJ37">
            <v>0</v>
          </cell>
        </row>
        <row r="38">
          <cell r="B38">
            <v>30</v>
          </cell>
          <cell r="C38">
            <v>8</v>
          </cell>
          <cell r="D38">
            <v>3</v>
          </cell>
          <cell r="E38" t="str">
            <v>Ambedaker Nagar</v>
          </cell>
          <cell r="F38" t="str">
            <v>New</v>
          </cell>
          <cell r="G38">
            <v>1</v>
          </cell>
          <cell r="H38">
            <v>0</v>
          </cell>
          <cell r="I38">
            <v>0</v>
          </cell>
          <cell r="J38">
            <v>0</v>
          </cell>
          <cell r="K38">
            <v>1466598</v>
          </cell>
          <cell r="L38">
            <v>1295626</v>
          </cell>
          <cell r="M38">
            <v>170972</v>
          </cell>
          <cell r="N38">
            <v>2025373</v>
          </cell>
          <cell r="O38">
            <v>1844711</v>
          </cell>
          <cell r="P38">
            <v>180662</v>
          </cell>
          <cell r="Q38">
            <v>25.45</v>
          </cell>
          <cell r="R38">
            <v>24.31</v>
          </cell>
          <cell r="S38">
            <v>2.2932711025443364E-2</v>
          </cell>
          <cell r="T38">
            <v>2.1999319552667984E-2</v>
          </cell>
          <cell r="U38">
            <v>3.2807523215863332E-2</v>
          </cell>
          <cell r="W38">
            <v>790</v>
          </cell>
          <cell r="X38">
            <v>790</v>
          </cell>
          <cell r="Y38">
            <v>802</v>
          </cell>
          <cell r="Z38">
            <v>802</v>
          </cell>
          <cell r="AA38">
            <v>802</v>
          </cell>
          <cell r="AC38">
            <v>11818</v>
          </cell>
          <cell r="AD38">
            <v>11922</v>
          </cell>
          <cell r="AE38">
            <v>12042</v>
          </cell>
          <cell r="AF38">
            <v>12162</v>
          </cell>
          <cell r="AG38">
            <v>12262</v>
          </cell>
          <cell r="AI38">
            <v>2372</v>
          </cell>
          <cell r="AK38">
            <v>0</v>
          </cell>
          <cell r="AL38">
            <v>0</v>
          </cell>
          <cell r="AM38">
            <v>0</v>
          </cell>
          <cell r="AN38">
            <v>232211</v>
          </cell>
          <cell r="AO38">
            <v>207417</v>
          </cell>
          <cell r="AP38">
            <v>24794</v>
          </cell>
          <cell r="AR38">
            <v>297455.38010418182</v>
          </cell>
          <cell r="AS38">
            <v>265695.00400527572</v>
          </cell>
          <cell r="AT38">
            <v>31760.376098906097</v>
          </cell>
          <cell r="AV38">
            <v>0.41</v>
          </cell>
          <cell r="AW38">
            <v>0.32700000000000001</v>
          </cell>
          <cell r="AX38">
            <v>0.75900000000000001</v>
          </cell>
          <cell r="AZ38">
            <v>0.30299999999999999</v>
          </cell>
          <cell r="BA38">
            <v>0.33600000000000002</v>
          </cell>
          <cell r="BB38">
            <v>0.16699999999999998</v>
          </cell>
          <cell r="BD38">
            <v>63878</v>
          </cell>
          <cell r="BE38">
            <v>48643</v>
          </cell>
          <cell r="BF38">
            <v>15235</v>
          </cell>
          <cell r="BH38">
            <v>0.20437213113260985</v>
          </cell>
          <cell r="BI38">
            <v>0.17423249490920034</v>
          </cell>
          <cell r="BJ38">
            <v>0.45650865313595473</v>
          </cell>
        </row>
        <row r="39">
          <cell r="B39">
            <v>31</v>
          </cell>
          <cell r="C39">
            <v>8</v>
          </cell>
          <cell r="D39">
            <v>3</v>
          </cell>
          <cell r="E39" t="str">
            <v>Barabanki</v>
          </cell>
          <cell r="H39">
            <v>2423136</v>
          </cell>
          <cell r="I39">
            <v>2198258</v>
          </cell>
          <cell r="J39">
            <v>224878</v>
          </cell>
          <cell r="K39">
            <v>2423136</v>
          </cell>
          <cell r="L39">
            <v>2198258</v>
          </cell>
          <cell r="M39">
            <v>224878</v>
          </cell>
          <cell r="N39">
            <v>2673394</v>
          </cell>
          <cell r="O39">
            <v>2425535</v>
          </cell>
          <cell r="P39">
            <v>247859</v>
          </cell>
          <cell r="Q39">
            <v>26.59</v>
          </cell>
          <cell r="R39">
            <v>26.4</v>
          </cell>
          <cell r="S39">
            <v>2.3858499683352186E-2</v>
          </cell>
          <cell r="T39">
            <v>2.3704724006482714E-2</v>
          </cell>
          <cell r="U39">
            <v>9.8770852947653864E-3</v>
          </cell>
          <cell r="X39">
            <v>0</v>
          </cell>
          <cell r="Y39">
            <v>0</v>
          </cell>
          <cell r="Z39">
            <v>0</v>
          </cell>
          <cell r="AA39">
            <v>0</v>
          </cell>
          <cell r="AD39">
            <v>14</v>
          </cell>
          <cell r="AE39">
            <v>0</v>
          </cell>
          <cell r="AF39">
            <v>0</v>
          </cell>
          <cell r="AG39">
            <v>0</v>
          </cell>
          <cell r="AI39">
            <v>3825</v>
          </cell>
          <cell r="AK39">
            <v>431765</v>
          </cell>
          <cell r="AL39">
            <v>398505</v>
          </cell>
          <cell r="AM39">
            <v>33260</v>
          </cell>
          <cell r="AN39">
            <v>431765</v>
          </cell>
          <cell r="AO39">
            <v>398505</v>
          </cell>
          <cell r="AP39">
            <v>33260</v>
          </cell>
          <cell r="AR39">
            <v>553078.11512237601</v>
          </cell>
          <cell r="AS39">
            <v>510473.04498243827</v>
          </cell>
          <cell r="AT39">
            <v>42605.070139937758</v>
          </cell>
          <cell r="AV39">
            <v>0.41</v>
          </cell>
          <cell r="AW39">
            <v>0.32700000000000001</v>
          </cell>
          <cell r="AX39">
            <v>0.75900000000000001</v>
          </cell>
          <cell r="AZ39">
            <v>0.30299999999999999</v>
          </cell>
          <cell r="BA39">
            <v>0.33600000000000002</v>
          </cell>
          <cell r="BB39">
            <v>0.16699999999999998</v>
          </cell>
          <cell r="BD39">
            <v>81614</v>
          </cell>
          <cell r="BE39">
            <v>58102</v>
          </cell>
          <cell r="BF39">
            <v>23512</v>
          </cell>
          <cell r="BH39">
            <v>0.14043339063547985</v>
          </cell>
          <cell r="BI39">
            <v>0.10832045099460826</v>
          </cell>
          <cell r="BJ39">
            <v>0.52519487625140104</v>
          </cell>
        </row>
        <row r="40">
          <cell r="B40">
            <v>32</v>
          </cell>
          <cell r="C40">
            <v>8</v>
          </cell>
          <cell r="D40">
            <v>3</v>
          </cell>
          <cell r="E40" t="str">
            <v>Faizabad</v>
          </cell>
          <cell r="F40" t="str">
            <v>Split</v>
          </cell>
          <cell r="G40">
            <v>2</v>
          </cell>
          <cell r="H40">
            <v>2978484</v>
          </cell>
          <cell r="I40">
            <v>2631261</v>
          </cell>
          <cell r="J40">
            <v>347223</v>
          </cell>
          <cell r="K40">
            <v>1511886</v>
          </cell>
          <cell r="L40">
            <v>1335635</v>
          </cell>
          <cell r="M40">
            <v>176251</v>
          </cell>
          <cell r="N40">
            <v>2087914</v>
          </cell>
          <cell r="O40">
            <v>1806600</v>
          </cell>
          <cell r="P40">
            <v>281314</v>
          </cell>
          <cell r="Q40">
            <v>23.77</v>
          </cell>
          <cell r="R40">
            <v>23.87</v>
          </cell>
          <cell r="S40">
            <v>2.1554494985880135E-2</v>
          </cell>
          <cell r="T40">
            <v>2.1637001511741971E-2</v>
          </cell>
          <cell r="U40">
            <v>3.2807435963712051E-2</v>
          </cell>
          <cell r="W40">
            <v>0</v>
          </cell>
          <cell r="X40">
            <v>0</v>
          </cell>
          <cell r="Y40">
            <v>0</v>
          </cell>
          <cell r="Z40">
            <v>0</v>
          </cell>
          <cell r="AA40">
            <v>0</v>
          </cell>
          <cell r="AC40">
            <v>0</v>
          </cell>
          <cell r="AD40">
            <v>4</v>
          </cell>
          <cell r="AE40">
            <v>0</v>
          </cell>
          <cell r="AF40">
            <v>0</v>
          </cell>
          <cell r="AG40">
            <v>0</v>
          </cell>
          <cell r="AI40">
            <v>2764</v>
          </cell>
          <cell r="AK40">
            <v>471593</v>
          </cell>
          <cell r="AL40">
            <v>421239</v>
          </cell>
          <cell r="AM40">
            <v>50354</v>
          </cell>
          <cell r="AN40">
            <v>239382</v>
          </cell>
          <cell r="AO40">
            <v>213822</v>
          </cell>
          <cell r="AP40">
            <v>25560</v>
          </cell>
          <cell r="AR40">
            <v>306641.21768606675</v>
          </cell>
          <cell r="AS40">
            <v>273899.61838429864</v>
          </cell>
          <cell r="AT40">
            <v>32741.599301768165</v>
          </cell>
          <cell r="AV40">
            <v>0.41</v>
          </cell>
          <cell r="AW40">
            <v>0.32700000000000001</v>
          </cell>
          <cell r="AX40">
            <v>0.75900000000000001</v>
          </cell>
          <cell r="AZ40">
            <v>0.30299999999999999</v>
          </cell>
          <cell r="BA40">
            <v>0.33600000000000002</v>
          </cell>
          <cell r="BB40">
            <v>0.16699999999999998</v>
          </cell>
          <cell r="BD40">
            <v>109635</v>
          </cell>
          <cell r="BE40">
            <v>72594</v>
          </cell>
          <cell r="BF40">
            <v>37041</v>
          </cell>
          <cell r="BH40">
            <v>0.34025998783361489</v>
          </cell>
          <cell r="BI40">
            <v>0.25223275995112732</v>
          </cell>
          <cell r="BJ40">
            <v>1.0766511427745082</v>
          </cell>
        </row>
        <row r="41">
          <cell r="B41">
            <v>33</v>
          </cell>
          <cell r="C41">
            <v>8</v>
          </cell>
          <cell r="D41">
            <v>3</v>
          </cell>
          <cell r="E41" t="str">
            <v>Sultanpur</v>
          </cell>
          <cell r="H41">
            <v>2558970</v>
          </cell>
          <cell r="I41">
            <v>2444802</v>
          </cell>
          <cell r="J41">
            <v>114168</v>
          </cell>
          <cell r="K41">
            <v>2558970</v>
          </cell>
          <cell r="L41">
            <v>2444802</v>
          </cell>
          <cell r="M41">
            <v>114168</v>
          </cell>
          <cell r="N41">
            <v>3190926</v>
          </cell>
          <cell r="O41">
            <v>3038675</v>
          </cell>
          <cell r="P41">
            <v>152251</v>
          </cell>
          <cell r="Q41">
            <v>25.32</v>
          </cell>
          <cell r="R41">
            <v>24.2</v>
          </cell>
          <cell r="S41">
            <v>2.2826658171600567E-2</v>
          </cell>
          <cell r="T41">
            <v>2.1908848379270873E-2</v>
          </cell>
          <cell r="U41">
            <v>2.2315990452679513E-2</v>
          </cell>
          <cell r="W41">
            <v>471</v>
          </cell>
          <cell r="X41">
            <v>477</v>
          </cell>
          <cell r="Y41">
            <v>481</v>
          </cell>
          <cell r="Z41">
            <v>481</v>
          </cell>
          <cell r="AA41">
            <v>481</v>
          </cell>
          <cell r="AC41">
            <v>8870</v>
          </cell>
          <cell r="AD41">
            <v>9192</v>
          </cell>
          <cell r="AE41">
            <v>9532</v>
          </cell>
          <cell r="AF41">
            <v>9645</v>
          </cell>
          <cell r="AG41">
            <v>9773</v>
          </cell>
          <cell r="AI41">
            <v>4436</v>
          </cell>
          <cell r="AK41">
            <v>415049</v>
          </cell>
          <cell r="AL41">
            <v>398823</v>
          </cell>
          <cell r="AM41">
            <v>16226</v>
          </cell>
          <cell r="AN41">
            <v>415049</v>
          </cell>
          <cell r="AO41">
            <v>398823</v>
          </cell>
          <cell r="AP41">
            <v>16226</v>
          </cell>
          <cell r="AR41">
            <v>531665.41661187692</v>
          </cell>
          <cell r="AS41">
            <v>510880.3935183523</v>
          </cell>
          <cell r="AT41">
            <v>20785.023093524658</v>
          </cell>
          <cell r="AV41">
            <v>0.41</v>
          </cell>
          <cell r="AW41">
            <v>0.32700000000000001</v>
          </cell>
          <cell r="AX41">
            <v>0.75900000000000001</v>
          </cell>
          <cell r="AZ41">
            <v>0.30299999999999999</v>
          </cell>
          <cell r="BA41">
            <v>0.33600000000000002</v>
          </cell>
          <cell r="BB41">
            <v>0.16699999999999998</v>
          </cell>
          <cell r="BD41">
            <v>117382</v>
          </cell>
          <cell r="BE41">
            <v>102139</v>
          </cell>
          <cell r="BF41">
            <v>15243</v>
          </cell>
          <cell r="BH41">
            <v>0.21011414261930533</v>
          </cell>
          <cell r="BI41">
            <v>0.19026747635469807</v>
          </cell>
          <cell r="BJ41">
            <v>0.69793042387466397</v>
          </cell>
        </row>
        <row r="42">
          <cell r="B42">
            <v>34</v>
          </cell>
          <cell r="C42">
            <v>9</v>
          </cell>
          <cell r="D42">
            <v>4</v>
          </cell>
          <cell r="E42" t="str">
            <v>Deoria</v>
          </cell>
          <cell r="F42" t="str">
            <v>Split</v>
          </cell>
          <cell r="G42">
            <v>2</v>
          </cell>
          <cell r="H42">
            <v>4440024</v>
          </cell>
          <cell r="I42">
            <v>4113897</v>
          </cell>
          <cell r="J42">
            <v>326127</v>
          </cell>
          <cell r="K42">
            <v>2156220</v>
          </cell>
          <cell r="L42">
            <v>1997843</v>
          </cell>
          <cell r="M42">
            <v>158377</v>
          </cell>
          <cell r="N42">
            <v>2730376</v>
          </cell>
          <cell r="O42">
            <v>2460256</v>
          </cell>
          <cell r="P42">
            <v>270120</v>
          </cell>
          <cell r="Q42">
            <v>24.95</v>
          </cell>
          <cell r="R42">
            <v>25.03</v>
          </cell>
          <cell r="S42">
            <v>2.2524272591935457E-2</v>
          </cell>
          <cell r="T42">
            <v>2.2589721477868308E-2</v>
          </cell>
          <cell r="U42">
            <v>2.3889145080040253E-2</v>
          </cell>
          <cell r="W42">
            <v>1275</v>
          </cell>
          <cell r="X42">
            <v>1285</v>
          </cell>
          <cell r="Y42">
            <v>1291</v>
          </cell>
          <cell r="Z42">
            <v>1291</v>
          </cell>
          <cell r="AA42">
            <v>1291</v>
          </cell>
          <cell r="AC42">
            <v>8247</v>
          </cell>
          <cell r="AD42">
            <v>8341</v>
          </cell>
          <cell r="AE42">
            <v>8415</v>
          </cell>
          <cell r="AF42">
            <v>8452</v>
          </cell>
          <cell r="AG42">
            <v>8483</v>
          </cell>
          <cell r="AI42">
            <v>2535</v>
          </cell>
          <cell r="AK42">
            <v>648411</v>
          </cell>
          <cell r="AL42">
            <v>604506</v>
          </cell>
          <cell r="AM42">
            <v>43905</v>
          </cell>
          <cell r="AN42">
            <v>314890</v>
          </cell>
          <cell r="AO42">
            <v>293568</v>
          </cell>
          <cell r="AP42">
            <v>21322</v>
          </cell>
          <cell r="AR42">
            <v>403364.71847158752</v>
          </cell>
          <cell r="AS42">
            <v>376051.87104152882</v>
          </cell>
          <cell r="AT42">
            <v>27312.847430058719</v>
          </cell>
          <cell r="AV42">
            <v>0.41</v>
          </cell>
          <cell r="AW42">
            <v>0.32700000000000001</v>
          </cell>
          <cell r="AX42">
            <v>0.75900000000000001</v>
          </cell>
          <cell r="AZ42">
            <v>0.30299999999999999</v>
          </cell>
          <cell r="BA42">
            <v>0.33600000000000002</v>
          </cell>
          <cell r="BB42">
            <v>0.16699999999999998</v>
          </cell>
          <cell r="BD42">
            <v>97642</v>
          </cell>
          <cell r="BE42">
            <v>75812</v>
          </cell>
          <cell r="BF42">
            <v>21830</v>
          </cell>
          <cell r="BH42">
            <v>0.23037266688170177</v>
          </cell>
          <cell r="BI42">
            <v>0.19185909525255887</v>
          </cell>
          <cell r="BJ42">
            <v>0.76063963039470384</v>
          </cell>
        </row>
        <row r="43">
          <cell r="B43">
            <v>35</v>
          </cell>
          <cell r="C43">
            <v>9</v>
          </cell>
          <cell r="D43">
            <v>4</v>
          </cell>
          <cell r="E43" t="str">
            <v>Gorakhpur</v>
          </cell>
          <cell r="H43">
            <v>3066002</v>
          </cell>
          <cell r="I43">
            <v>2490726</v>
          </cell>
          <cell r="J43">
            <v>575276</v>
          </cell>
          <cell r="K43">
            <v>3066002</v>
          </cell>
          <cell r="L43">
            <v>2490726</v>
          </cell>
          <cell r="M43">
            <v>575276</v>
          </cell>
          <cell r="N43">
            <v>3784720</v>
          </cell>
          <cell r="O43">
            <v>3044155</v>
          </cell>
          <cell r="P43">
            <v>740565</v>
          </cell>
          <cell r="Q43">
            <v>24.6</v>
          </cell>
          <cell r="R43">
            <v>23.44</v>
          </cell>
          <cell r="S43">
            <v>2.2237489549933986E-2</v>
          </cell>
          <cell r="T43">
            <v>2.1281797128665625E-2</v>
          </cell>
          <cell r="U43">
            <v>2.1283068941806871E-2</v>
          </cell>
          <cell r="W43">
            <v>721</v>
          </cell>
          <cell r="X43">
            <v>721</v>
          </cell>
          <cell r="Y43">
            <v>722</v>
          </cell>
          <cell r="Z43">
            <v>722</v>
          </cell>
          <cell r="AA43">
            <v>722</v>
          </cell>
          <cell r="AC43">
            <v>13607</v>
          </cell>
          <cell r="AD43">
            <v>13687</v>
          </cell>
          <cell r="AE43">
            <v>13848</v>
          </cell>
          <cell r="AF43">
            <v>13910</v>
          </cell>
          <cell r="AG43">
            <v>13970</v>
          </cell>
          <cell r="AI43">
            <v>3321</v>
          </cell>
          <cell r="AK43">
            <v>422713</v>
          </cell>
          <cell r="AL43">
            <v>340677</v>
          </cell>
          <cell r="AM43">
            <v>82036</v>
          </cell>
          <cell r="AN43">
            <v>422713</v>
          </cell>
          <cell r="AO43">
            <v>340677</v>
          </cell>
          <cell r="AP43">
            <v>82036</v>
          </cell>
          <cell r="AR43">
            <v>541482.77252145251</v>
          </cell>
          <cell r="AS43">
            <v>436397.09801754588</v>
          </cell>
          <cell r="AT43">
            <v>105085.67450390662</v>
          </cell>
          <cell r="AV43">
            <v>0.41</v>
          </cell>
          <cell r="AW43">
            <v>0.32700000000000001</v>
          </cell>
          <cell r="AX43">
            <v>0.75900000000000001</v>
          </cell>
          <cell r="AZ43">
            <v>0.30299999999999999</v>
          </cell>
          <cell r="BA43">
            <v>0.33600000000000002</v>
          </cell>
          <cell r="BB43">
            <v>0.16699999999999998</v>
          </cell>
          <cell r="BD43">
            <v>200402</v>
          </cell>
          <cell r="BE43">
            <v>97829</v>
          </cell>
          <cell r="BF43">
            <v>102573</v>
          </cell>
          <cell r="BH43">
            <v>0.3522164208593826</v>
          </cell>
          <cell r="BI43">
            <v>0.21334278118545313</v>
          </cell>
          <cell r="BJ43">
            <v>0.92892731538368034</v>
          </cell>
        </row>
        <row r="44">
          <cell r="B44">
            <v>36</v>
          </cell>
          <cell r="C44">
            <v>9</v>
          </cell>
          <cell r="D44">
            <v>4</v>
          </cell>
          <cell r="E44" t="str">
            <v>Kushinagar</v>
          </cell>
          <cell r="F44" t="str">
            <v>New</v>
          </cell>
          <cell r="G44">
            <v>1</v>
          </cell>
          <cell r="H44">
            <v>0</v>
          </cell>
          <cell r="I44">
            <v>0</v>
          </cell>
          <cell r="J44">
            <v>0</v>
          </cell>
          <cell r="K44">
            <v>2283804</v>
          </cell>
          <cell r="L44">
            <v>2116054</v>
          </cell>
          <cell r="M44">
            <v>167750</v>
          </cell>
          <cell r="N44">
            <v>2891933</v>
          </cell>
          <cell r="O44">
            <v>2759414</v>
          </cell>
          <cell r="P44">
            <v>132519</v>
          </cell>
          <cell r="Q44">
            <v>29.01</v>
          </cell>
          <cell r="R44">
            <v>28.17</v>
          </cell>
          <cell r="S44">
            <v>2.5799156281759439E-2</v>
          </cell>
          <cell r="T44">
            <v>2.5129280726861936E-2</v>
          </cell>
          <cell r="U44">
            <v>2.3889147427369695E-2</v>
          </cell>
          <cell r="W44">
            <v>0</v>
          </cell>
          <cell r="X44">
            <v>0</v>
          </cell>
          <cell r="Y44">
            <v>0</v>
          </cell>
          <cell r="Z44">
            <v>0</v>
          </cell>
          <cell r="AA44">
            <v>0</v>
          </cell>
          <cell r="AC44">
            <v>10</v>
          </cell>
          <cell r="AD44">
            <v>10</v>
          </cell>
          <cell r="AE44">
            <v>10</v>
          </cell>
          <cell r="AF44">
            <v>10</v>
          </cell>
          <cell r="AG44">
            <v>10</v>
          </cell>
          <cell r="AI44">
            <v>2910</v>
          </cell>
          <cell r="AK44">
            <v>0</v>
          </cell>
          <cell r="AL44">
            <v>0</v>
          </cell>
          <cell r="AM44">
            <v>0</v>
          </cell>
          <cell r="AN44">
            <v>333521</v>
          </cell>
          <cell r="AO44">
            <v>310938</v>
          </cell>
          <cell r="AP44">
            <v>22583</v>
          </cell>
          <cell r="AR44">
            <v>427230.4749892418</v>
          </cell>
          <cell r="AS44">
            <v>398302.32408815296</v>
          </cell>
          <cell r="AT44">
            <v>28928.150901088829</v>
          </cell>
          <cell r="AV44">
            <v>0.41</v>
          </cell>
          <cell r="AW44">
            <v>0.32700000000000001</v>
          </cell>
          <cell r="AX44">
            <v>0.75900000000000001</v>
          </cell>
          <cell r="AZ44">
            <v>0.30299999999999999</v>
          </cell>
          <cell r="BA44">
            <v>0.33600000000000002</v>
          </cell>
          <cell r="BB44">
            <v>0.16699999999999998</v>
          </cell>
          <cell r="BD44">
            <v>83965</v>
          </cell>
          <cell r="BE44">
            <v>67033</v>
          </cell>
          <cell r="BF44">
            <v>16932</v>
          </cell>
          <cell r="BH44">
            <v>0.18703731542643998</v>
          </cell>
          <cell r="BI44">
            <v>0.16016514373527976</v>
          </cell>
          <cell r="BJ44">
            <v>0.55703152883059248</v>
          </cell>
        </row>
        <row r="45">
          <cell r="B45">
            <v>37</v>
          </cell>
          <cell r="C45">
            <v>9</v>
          </cell>
          <cell r="D45">
            <v>4</v>
          </cell>
          <cell r="E45" t="str">
            <v>Maharajganj</v>
          </cell>
          <cell r="H45">
            <v>1676378</v>
          </cell>
          <cell r="I45">
            <v>1593461</v>
          </cell>
          <cell r="J45">
            <v>82917</v>
          </cell>
          <cell r="K45">
            <v>1676378</v>
          </cell>
          <cell r="L45">
            <v>1593461</v>
          </cell>
          <cell r="M45">
            <v>82917</v>
          </cell>
          <cell r="N45">
            <v>2167041</v>
          </cell>
          <cell r="O45">
            <v>2056632</v>
          </cell>
          <cell r="P45">
            <v>110409</v>
          </cell>
          <cell r="Q45">
            <v>25.56</v>
          </cell>
          <cell r="R45">
            <v>29.27</v>
          </cell>
          <cell r="S45">
            <v>2.3022370829143046E-2</v>
          </cell>
          <cell r="T45">
            <v>2.6005703223787036E-2</v>
          </cell>
          <cell r="U45">
            <v>2.6005095275626555E-2</v>
          </cell>
          <cell r="W45">
            <v>1</v>
          </cell>
          <cell r="X45">
            <v>1</v>
          </cell>
          <cell r="Y45">
            <v>1</v>
          </cell>
          <cell r="Z45">
            <v>1</v>
          </cell>
          <cell r="AA45">
            <v>1</v>
          </cell>
          <cell r="AC45">
            <v>740</v>
          </cell>
          <cell r="AD45">
            <v>774</v>
          </cell>
          <cell r="AE45">
            <v>830</v>
          </cell>
          <cell r="AF45">
            <v>870</v>
          </cell>
          <cell r="AG45">
            <v>887</v>
          </cell>
          <cell r="AI45">
            <v>2951</v>
          </cell>
          <cell r="AK45">
            <v>257021</v>
          </cell>
          <cell r="AL45">
            <v>244644</v>
          </cell>
          <cell r="AM45">
            <v>12377</v>
          </cell>
          <cell r="AN45">
            <v>257021</v>
          </cell>
          <cell r="AO45">
            <v>244644</v>
          </cell>
          <cell r="AP45">
            <v>12377</v>
          </cell>
          <cell r="AR45">
            <v>329236.2517269075</v>
          </cell>
          <cell r="AS45">
            <v>313381.68308222893</v>
          </cell>
          <cell r="AT45">
            <v>15854.568644678582</v>
          </cell>
          <cell r="AV45">
            <v>0.41</v>
          </cell>
          <cell r="AW45">
            <v>0.32700000000000001</v>
          </cell>
          <cell r="AX45">
            <v>0.75900000000000001</v>
          </cell>
          <cell r="AZ45">
            <v>0.30299999999999999</v>
          </cell>
          <cell r="BA45">
            <v>0.33600000000000002</v>
          </cell>
          <cell r="BB45">
            <v>0.16699999999999998</v>
          </cell>
          <cell r="BD45">
            <v>56555</v>
          </cell>
          <cell r="BE45">
            <v>50657</v>
          </cell>
          <cell r="BF45">
            <v>5898</v>
          </cell>
          <cell r="BH45">
            <v>0.16347658246876662</v>
          </cell>
          <cell r="BI45">
            <v>0.15383602510926436</v>
          </cell>
          <cell r="BJ45">
            <v>0.35403200903886128</v>
          </cell>
        </row>
        <row r="46">
          <cell r="B46">
            <v>38</v>
          </cell>
          <cell r="C46">
            <v>10</v>
          </cell>
          <cell r="D46">
            <v>2</v>
          </cell>
          <cell r="E46" t="str">
            <v>Jalaun</v>
          </cell>
          <cell r="H46">
            <v>1219377</v>
          </cell>
          <cell r="I46">
            <v>950180</v>
          </cell>
          <cell r="J46">
            <v>269197</v>
          </cell>
          <cell r="K46">
            <v>1219377</v>
          </cell>
          <cell r="L46">
            <v>950180</v>
          </cell>
          <cell r="M46">
            <v>269197</v>
          </cell>
          <cell r="N46">
            <v>1455859</v>
          </cell>
          <cell r="O46">
            <v>1115381</v>
          </cell>
          <cell r="P46">
            <v>340478</v>
          </cell>
          <cell r="Q46">
            <v>23.64</v>
          </cell>
          <cell r="R46">
            <v>19.39</v>
          </cell>
          <cell r="S46">
            <v>2.144714676324333E-2</v>
          </cell>
          <cell r="T46">
            <v>1.7880501763361423E-2</v>
          </cell>
          <cell r="U46">
            <v>1.7883634038733165E-2</v>
          </cell>
          <cell r="W46">
            <v>559</v>
          </cell>
          <cell r="X46">
            <v>560</v>
          </cell>
          <cell r="Y46">
            <v>561</v>
          </cell>
          <cell r="Z46">
            <v>561</v>
          </cell>
          <cell r="AA46">
            <v>561</v>
          </cell>
          <cell r="AC46">
            <v>4543</v>
          </cell>
          <cell r="AD46">
            <v>4603</v>
          </cell>
          <cell r="AE46">
            <v>4703</v>
          </cell>
          <cell r="AF46">
            <v>4818</v>
          </cell>
          <cell r="AG46">
            <v>4928</v>
          </cell>
          <cell r="AI46">
            <v>4565</v>
          </cell>
          <cell r="AK46">
            <v>188046</v>
          </cell>
          <cell r="AL46">
            <v>149281</v>
          </cell>
          <cell r="AM46">
            <v>38765</v>
          </cell>
          <cell r="AN46">
            <v>188046</v>
          </cell>
          <cell r="AO46">
            <v>149281</v>
          </cell>
          <cell r="AP46">
            <v>38765</v>
          </cell>
          <cell r="AR46">
            <v>240881.3295109662</v>
          </cell>
          <cell r="AS46">
            <v>191224.51820685656</v>
          </cell>
          <cell r="AT46">
            <v>49656.811304109659</v>
          </cell>
          <cell r="AV46">
            <v>0.41</v>
          </cell>
          <cell r="AW46">
            <v>0.32700000000000001</v>
          </cell>
          <cell r="AX46">
            <v>0.75900000000000001</v>
          </cell>
          <cell r="AZ46">
            <v>0.30299999999999999</v>
          </cell>
          <cell r="BA46">
            <v>0.33600000000000002</v>
          </cell>
          <cell r="BB46">
            <v>0.16699999999999998</v>
          </cell>
          <cell r="BD46">
            <v>40451</v>
          </cell>
          <cell r="BE46">
            <v>386</v>
          </cell>
          <cell r="BF46">
            <v>40065</v>
          </cell>
          <cell r="BH46">
            <v>0.15981528547615009</v>
          </cell>
          <cell r="BI46">
            <v>1.9210378479594917E-3</v>
          </cell>
          <cell r="BJ46">
            <v>0.76785375265489186</v>
          </cell>
        </row>
        <row r="47">
          <cell r="B47">
            <v>39</v>
          </cell>
          <cell r="C47">
            <v>10</v>
          </cell>
          <cell r="D47">
            <v>2</v>
          </cell>
          <cell r="E47" t="str">
            <v>Jhansi</v>
          </cell>
          <cell r="H47">
            <v>1429698</v>
          </cell>
          <cell r="I47">
            <v>863342</v>
          </cell>
          <cell r="J47">
            <v>566356</v>
          </cell>
          <cell r="K47">
            <v>1429698</v>
          </cell>
          <cell r="L47">
            <v>863342</v>
          </cell>
          <cell r="M47">
            <v>566356</v>
          </cell>
          <cell r="N47">
            <v>1746715</v>
          </cell>
          <cell r="O47">
            <v>1029164</v>
          </cell>
          <cell r="P47">
            <v>717551</v>
          </cell>
          <cell r="Q47">
            <v>24.66</v>
          </cell>
          <cell r="R47">
            <v>23.23</v>
          </cell>
          <cell r="S47">
            <v>2.2286703805709962E-2</v>
          </cell>
          <cell r="T47">
            <v>2.1107920312171569E-2</v>
          </cell>
          <cell r="U47">
            <v>2.0229258002185224E-2</v>
          </cell>
          <cell r="W47">
            <v>373</v>
          </cell>
          <cell r="X47">
            <v>376</v>
          </cell>
          <cell r="Y47">
            <v>382</v>
          </cell>
          <cell r="Z47">
            <v>382</v>
          </cell>
          <cell r="AA47">
            <v>382</v>
          </cell>
          <cell r="AC47">
            <v>9296</v>
          </cell>
          <cell r="AD47">
            <v>9640</v>
          </cell>
          <cell r="AE47">
            <v>10209</v>
          </cell>
          <cell r="AF47">
            <v>10524</v>
          </cell>
          <cell r="AG47">
            <v>10621</v>
          </cell>
          <cell r="AI47">
            <v>5024</v>
          </cell>
          <cell r="AK47">
            <v>227712</v>
          </cell>
          <cell r="AL47">
            <v>141501</v>
          </cell>
          <cell r="AM47">
            <v>86211</v>
          </cell>
          <cell r="AN47">
            <v>227712</v>
          </cell>
          <cell r="AO47">
            <v>141501</v>
          </cell>
          <cell r="AP47">
            <v>86211</v>
          </cell>
          <cell r="AR47">
            <v>291692.29500016558</v>
          </cell>
          <cell r="AS47">
            <v>181258.56974958908</v>
          </cell>
          <cell r="AT47">
            <v>110433.72525057649</v>
          </cell>
          <cell r="AV47">
            <v>0.41</v>
          </cell>
          <cell r="AW47">
            <v>0.32700000000000001</v>
          </cell>
          <cell r="AX47">
            <v>0.75900000000000001</v>
          </cell>
          <cell r="AZ47">
            <v>0.30299999999999999</v>
          </cell>
          <cell r="BA47">
            <v>0.33600000000000002</v>
          </cell>
          <cell r="BB47">
            <v>0.16699999999999998</v>
          </cell>
          <cell r="BD47">
            <v>88143</v>
          </cell>
          <cell r="BE47">
            <v>35953</v>
          </cell>
          <cell r="BF47">
            <v>52190</v>
          </cell>
          <cell r="BH47">
            <v>0.28757760499080914</v>
          </cell>
          <cell r="BI47">
            <v>0.1887681753897518</v>
          </cell>
          <cell r="BJ47">
            <v>0.44975682919629595</v>
          </cell>
        </row>
        <row r="48">
          <cell r="B48">
            <v>40</v>
          </cell>
          <cell r="C48">
            <v>10</v>
          </cell>
          <cell r="D48">
            <v>2</v>
          </cell>
          <cell r="E48" t="str">
            <v>Lalitpur</v>
          </cell>
          <cell r="H48">
            <v>752043</v>
          </cell>
          <cell r="I48">
            <v>646495</v>
          </cell>
          <cell r="J48">
            <v>105548</v>
          </cell>
          <cell r="K48">
            <v>752043</v>
          </cell>
          <cell r="L48">
            <v>646495</v>
          </cell>
          <cell r="M48">
            <v>105548</v>
          </cell>
          <cell r="N48">
            <v>977447</v>
          </cell>
          <cell r="O48">
            <v>835616</v>
          </cell>
          <cell r="P48">
            <v>141831</v>
          </cell>
          <cell r="Q48">
            <v>30.18</v>
          </cell>
          <cell r="R48">
            <v>29.98</v>
          </cell>
          <cell r="S48">
            <v>2.6725685165151836E-2</v>
          </cell>
          <cell r="T48">
            <v>2.6567836616395057E-2</v>
          </cell>
          <cell r="U48">
            <v>2.6561693734602487E-2</v>
          </cell>
          <cell r="W48">
            <v>279</v>
          </cell>
          <cell r="X48">
            <v>280</v>
          </cell>
          <cell r="Y48">
            <v>280</v>
          </cell>
          <cell r="Z48">
            <v>280</v>
          </cell>
          <cell r="AA48">
            <v>280</v>
          </cell>
          <cell r="AC48">
            <v>7666</v>
          </cell>
          <cell r="AD48">
            <v>7812</v>
          </cell>
          <cell r="AE48">
            <v>8111</v>
          </cell>
          <cell r="AF48">
            <v>8177</v>
          </cell>
          <cell r="AG48">
            <v>8232</v>
          </cell>
          <cell r="AI48">
            <v>5039</v>
          </cell>
          <cell r="AK48">
            <v>126353</v>
          </cell>
          <cell r="AL48">
            <v>110394</v>
          </cell>
          <cell r="AM48">
            <v>15959</v>
          </cell>
          <cell r="AN48">
            <v>126353</v>
          </cell>
          <cell r="AO48">
            <v>110394</v>
          </cell>
          <cell r="AP48">
            <v>15959</v>
          </cell>
          <cell r="AR48">
            <v>161854.43257340818</v>
          </cell>
          <cell r="AS48">
            <v>141411.42853362265</v>
          </cell>
          <cell r="AT48">
            <v>20443.00403978553</v>
          </cell>
          <cell r="AV48">
            <v>0.41</v>
          </cell>
          <cell r="AW48">
            <v>0.32700000000000001</v>
          </cell>
          <cell r="AX48">
            <v>0.75900000000000001</v>
          </cell>
          <cell r="AZ48">
            <v>0.30299999999999999</v>
          </cell>
          <cell r="BA48">
            <v>0.33600000000000002</v>
          </cell>
          <cell r="BB48">
            <v>0.16699999999999998</v>
          </cell>
          <cell r="BD48">
            <v>23170</v>
          </cell>
          <cell r="BE48">
            <v>9219</v>
          </cell>
          <cell r="BF48">
            <v>13951</v>
          </cell>
          <cell r="BH48">
            <v>0.13623654720343992</v>
          </cell>
          <cell r="BI48">
            <v>6.2042815451036369E-2</v>
          </cell>
          <cell r="BJ48">
            <v>0.64946061030732105</v>
          </cell>
        </row>
        <row r="49">
          <cell r="B49">
            <v>41</v>
          </cell>
          <cell r="C49">
            <v>11</v>
          </cell>
          <cell r="D49">
            <v>2</v>
          </cell>
          <cell r="E49" t="str">
            <v>Auraiya</v>
          </cell>
          <cell r="F49" t="str">
            <v>New</v>
          </cell>
          <cell r="G49">
            <v>1</v>
          </cell>
          <cell r="H49">
            <v>0</v>
          </cell>
          <cell r="I49">
            <v>0</v>
          </cell>
          <cell r="J49">
            <v>0</v>
          </cell>
          <cell r="K49">
            <v>994639</v>
          </cell>
          <cell r="L49">
            <v>838420</v>
          </cell>
          <cell r="M49">
            <v>156219</v>
          </cell>
          <cell r="N49">
            <v>1179496</v>
          </cell>
          <cell r="O49">
            <v>1010658</v>
          </cell>
          <cell r="P49">
            <v>168838</v>
          </cell>
          <cell r="Q49">
            <v>27.23</v>
          </cell>
          <cell r="R49">
            <v>14.7</v>
          </cell>
          <cell r="S49">
            <v>2.4374957079400073E-2</v>
          </cell>
          <cell r="T49">
            <v>1.3809465650069352E-2</v>
          </cell>
          <cell r="U49">
            <v>1.7192381674638213E-2</v>
          </cell>
          <cell r="W49">
            <v>947</v>
          </cell>
          <cell r="X49">
            <v>947</v>
          </cell>
          <cell r="Y49">
            <v>947</v>
          </cell>
          <cell r="Z49">
            <v>947</v>
          </cell>
          <cell r="AA49">
            <v>947</v>
          </cell>
          <cell r="AC49">
            <v>54938</v>
          </cell>
          <cell r="AD49">
            <v>55638</v>
          </cell>
          <cell r="AE49">
            <v>56491</v>
          </cell>
          <cell r="AF49">
            <v>57093</v>
          </cell>
          <cell r="AG49">
            <v>57692</v>
          </cell>
          <cell r="AI49">
            <v>2052</v>
          </cell>
          <cell r="AK49">
            <v>0</v>
          </cell>
          <cell r="AL49">
            <v>0</v>
          </cell>
          <cell r="AM49">
            <v>0</v>
          </cell>
          <cell r="AN49">
            <v>150072</v>
          </cell>
          <cell r="AO49">
            <v>128410</v>
          </cell>
          <cell r="AP49">
            <v>21662</v>
          </cell>
          <cell r="AR49">
            <v>192237.76566568669</v>
          </cell>
          <cell r="AS49">
            <v>164489.38835446205</v>
          </cell>
          <cell r="AT49">
            <v>27748.377311224649</v>
          </cell>
          <cell r="AV49">
            <v>0.41</v>
          </cell>
          <cell r="AW49">
            <v>0.32700000000000001</v>
          </cell>
          <cell r="AX49">
            <v>0.75900000000000001</v>
          </cell>
          <cell r="AZ49">
            <v>0.30299999999999999</v>
          </cell>
          <cell r="BA49">
            <v>0.33600000000000002</v>
          </cell>
          <cell r="BB49">
            <v>0.16699999999999998</v>
          </cell>
          <cell r="BD49">
            <v>26873</v>
          </cell>
          <cell r="BE49">
            <v>17392</v>
          </cell>
          <cell r="BF49">
            <v>9481</v>
          </cell>
          <cell r="BH49">
            <v>0.13303613956525198</v>
          </cell>
          <cell r="BI49">
            <v>0.10062452263829753</v>
          </cell>
          <cell r="BJ49">
            <v>0.3251687094844754</v>
          </cell>
        </row>
        <row r="50">
          <cell r="B50">
            <v>42</v>
          </cell>
          <cell r="C50">
            <v>11</v>
          </cell>
          <cell r="D50">
            <v>2</v>
          </cell>
          <cell r="E50" t="str">
            <v>Etawah</v>
          </cell>
          <cell r="F50" t="str">
            <v>Split</v>
          </cell>
          <cell r="G50">
            <v>2</v>
          </cell>
          <cell r="H50">
            <v>2124655</v>
          </cell>
          <cell r="I50">
            <v>1790954</v>
          </cell>
          <cell r="J50">
            <v>333701</v>
          </cell>
          <cell r="K50">
            <v>1130016</v>
          </cell>
          <cell r="L50">
            <v>952534</v>
          </cell>
          <cell r="M50">
            <v>177482</v>
          </cell>
          <cell r="N50">
            <v>1340031</v>
          </cell>
          <cell r="O50">
            <v>1030994</v>
          </cell>
          <cell r="P50">
            <v>309037</v>
          </cell>
          <cell r="Q50">
            <v>17.239999999999998</v>
          </cell>
          <cell r="R50">
            <v>21.59</v>
          </cell>
          <cell r="S50">
            <v>1.6032455448809602E-2</v>
          </cell>
          <cell r="T50">
            <v>1.9740776521756098E-2</v>
          </cell>
          <cell r="U50">
            <v>1.7192209340733511E-2</v>
          </cell>
          <cell r="W50">
            <v>421</v>
          </cell>
          <cell r="X50">
            <v>421</v>
          </cell>
          <cell r="Y50">
            <v>424</v>
          </cell>
          <cell r="Z50">
            <v>424</v>
          </cell>
          <cell r="AA50">
            <v>424</v>
          </cell>
          <cell r="AC50">
            <v>5001</v>
          </cell>
          <cell r="AD50">
            <v>5033</v>
          </cell>
          <cell r="AE50">
            <v>5142</v>
          </cell>
          <cell r="AF50">
            <v>5191</v>
          </cell>
          <cell r="AG50">
            <v>5241</v>
          </cell>
          <cell r="AI50">
            <v>2288</v>
          </cell>
          <cell r="AK50">
            <v>320570</v>
          </cell>
          <cell r="AL50">
            <v>274299</v>
          </cell>
          <cell r="AM50">
            <v>46271</v>
          </cell>
          <cell r="AN50">
            <v>170498</v>
          </cell>
          <cell r="AO50">
            <v>145889</v>
          </cell>
          <cell r="AP50">
            <v>24609</v>
          </cell>
          <cell r="AR50">
            <v>218402.86376184932</v>
          </cell>
          <cell r="AS50">
            <v>186879.46715710705</v>
          </cell>
          <cell r="AT50">
            <v>31523.396604742284</v>
          </cell>
          <cell r="AV50">
            <v>0.41</v>
          </cell>
          <cell r="AW50">
            <v>0.32700000000000001</v>
          </cell>
          <cell r="AX50">
            <v>0.75900000000000001</v>
          </cell>
          <cell r="AZ50">
            <v>0.30299999999999999</v>
          </cell>
          <cell r="BA50">
            <v>0.33600000000000002</v>
          </cell>
          <cell r="BB50">
            <v>0.16699999999999998</v>
          </cell>
          <cell r="BD50">
            <v>49005</v>
          </cell>
          <cell r="BE50">
            <v>21956</v>
          </cell>
          <cell r="BF50">
            <v>27049</v>
          </cell>
          <cell r="BH50">
            <v>0.21353755065602259</v>
          </cell>
          <cell r="BI50">
            <v>0.11181081858324121</v>
          </cell>
          <cell r="BJ50">
            <v>0.81660192610264803</v>
          </cell>
        </row>
        <row r="51">
          <cell r="B51">
            <v>43</v>
          </cell>
          <cell r="C51">
            <v>11</v>
          </cell>
          <cell r="D51">
            <v>2</v>
          </cell>
          <cell r="E51" t="str">
            <v>Farrukhabad</v>
          </cell>
          <cell r="F51" t="str">
            <v>Split</v>
          </cell>
          <cell r="G51">
            <v>2</v>
          </cell>
          <cell r="H51">
            <v>2440266</v>
          </cell>
          <cell r="I51">
            <v>1985645</v>
          </cell>
          <cell r="J51">
            <v>454621</v>
          </cell>
          <cell r="K51">
            <v>1299216</v>
          </cell>
          <cell r="L51">
            <v>1057172</v>
          </cell>
          <cell r="M51">
            <v>242044</v>
          </cell>
          <cell r="N51">
            <v>1577237</v>
          </cell>
          <cell r="O51">
            <v>1236330</v>
          </cell>
          <cell r="P51">
            <v>340907</v>
          </cell>
          <cell r="Q51">
            <v>24.46</v>
          </cell>
          <cell r="R51">
            <v>22.8</v>
          </cell>
          <cell r="S51">
            <v>2.2122573289337755E-2</v>
          </cell>
          <cell r="T51">
            <v>2.0751053164405509E-2</v>
          </cell>
          <cell r="U51">
            <v>1.9580591203779418E-2</v>
          </cell>
          <cell r="W51">
            <v>563</v>
          </cell>
          <cell r="X51">
            <v>564</v>
          </cell>
          <cell r="Y51">
            <v>570</v>
          </cell>
          <cell r="Z51">
            <v>570</v>
          </cell>
          <cell r="AA51">
            <v>570</v>
          </cell>
          <cell r="AC51">
            <v>15502</v>
          </cell>
          <cell r="AD51">
            <v>15525</v>
          </cell>
          <cell r="AE51">
            <v>15636</v>
          </cell>
          <cell r="AF51">
            <v>15672</v>
          </cell>
          <cell r="AG51">
            <v>15765</v>
          </cell>
          <cell r="AI51">
            <v>2279</v>
          </cell>
          <cell r="AK51">
            <v>369280</v>
          </cell>
          <cell r="AL51">
            <v>308915</v>
          </cell>
          <cell r="AM51">
            <v>60365</v>
          </cell>
          <cell r="AN51">
            <v>196608</v>
          </cell>
          <cell r="AO51">
            <v>164469</v>
          </cell>
          <cell r="AP51">
            <v>32139</v>
          </cell>
          <cell r="AR51">
            <v>251848.99669491532</v>
          </cell>
          <cell r="AS51">
            <v>210679.89419258639</v>
          </cell>
          <cell r="AT51">
            <v>41169.102502328911</v>
          </cell>
          <cell r="AV51">
            <v>0.41</v>
          </cell>
          <cell r="AW51">
            <v>0.32700000000000001</v>
          </cell>
          <cell r="AX51">
            <v>0.75900000000000001</v>
          </cell>
          <cell r="AZ51">
            <v>0.30299999999999999</v>
          </cell>
          <cell r="BA51">
            <v>0.33600000000000002</v>
          </cell>
          <cell r="BB51">
            <v>0.16699999999999998</v>
          </cell>
          <cell r="BD51">
            <v>56865</v>
          </cell>
          <cell r="BE51">
            <v>22751</v>
          </cell>
          <cell r="BF51">
            <v>34114</v>
          </cell>
          <cell r="BH51">
            <v>0.21488050226989985</v>
          </cell>
          <cell r="BI51">
            <v>0.10277076537872236</v>
          </cell>
          <cell r="BJ51">
            <v>0.78859394440422526</v>
          </cell>
        </row>
        <row r="52">
          <cell r="B52">
            <v>44</v>
          </cell>
          <cell r="C52">
            <v>11</v>
          </cell>
          <cell r="D52">
            <v>2</v>
          </cell>
          <cell r="E52" t="str">
            <v>Kannauj</v>
          </cell>
          <cell r="F52" t="str">
            <v>New</v>
          </cell>
          <cell r="G52">
            <v>1</v>
          </cell>
          <cell r="H52">
            <v>0</v>
          </cell>
          <cell r="I52">
            <v>0</v>
          </cell>
          <cell r="J52">
            <v>0</v>
          </cell>
          <cell r="K52">
            <v>1141050</v>
          </cell>
          <cell r="L52">
            <v>928473</v>
          </cell>
          <cell r="M52">
            <v>212577</v>
          </cell>
          <cell r="N52">
            <v>1385227</v>
          </cell>
          <cell r="O52">
            <v>1153315</v>
          </cell>
          <cell r="P52">
            <v>231912</v>
          </cell>
          <cell r="Q52">
            <v>24.94</v>
          </cell>
          <cell r="R52">
            <v>19.579999999999998</v>
          </cell>
          <cell r="S52">
            <v>2.2516088829629854E-2</v>
          </cell>
          <cell r="T52">
            <v>1.8042373725129845E-2</v>
          </cell>
          <cell r="U52">
            <v>1.9580750011246595E-2</v>
          </cell>
          <cell r="W52">
            <v>462</v>
          </cell>
          <cell r="X52">
            <v>464</v>
          </cell>
          <cell r="Y52">
            <v>470</v>
          </cell>
          <cell r="Z52">
            <v>470</v>
          </cell>
          <cell r="AA52">
            <v>470</v>
          </cell>
          <cell r="AC52">
            <v>13289</v>
          </cell>
          <cell r="AD52">
            <v>13408</v>
          </cell>
          <cell r="AE52">
            <v>13734</v>
          </cell>
          <cell r="AF52">
            <v>13942</v>
          </cell>
          <cell r="AG52">
            <v>14131</v>
          </cell>
          <cell r="AI52">
            <v>1995</v>
          </cell>
          <cell r="AK52">
            <v>0</v>
          </cell>
          <cell r="AL52">
            <v>0</v>
          </cell>
          <cell r="AM52">
            <v>0</v>
          </cell>
          <cell r="AN52">
            <v>172672</v>
          </cell>
          <cell r="AO52">
            <v>144446</v>
          </cell>
          <cell r="AP52">
            <v>28226</v>
          </cell>
          <cell r="AR52">
            <v>221187.69306083382</v>
          </cell>
          <cell r="AS52">
            <v>185031.02710262928</v>
          </cell>
          <cell r="AT52">
            <v>36156.665958204547</v>
          </cell>
          <cell r="AV52">
            <v>0.41</v>
          </cell>
          <cell r="AW52">
            <v>0.32700000000000001</v>
          </cell>
          <cell r="AX52">
            <v>0.75900000000000001</v>
          </cell>
          <cell r="AZ52">
            <v>0.30299999999999999</v>
          </cell>
          <cell r="BA52">
            <v>0.33600000000000002</v>
          </cell>
          <cell r="BB52">
            <v>0.16699999999999998</v>
          </cell>
          <cell r="BD52">
            <v>32894</v>
          </cell>
          <cell r="BE52">
            <v>18179</v>
          </cell>
          <cell r="BF52">
            <v>14715</v>
          </cell>
          <cell r="BH52">
            <v>0.14152980916853075</v>
          </cell>
          <cell r="BI52">
            <v>9.3501294177955496E-2</v>
          </cell>
          <cell r="BJ52">
            <v>0.38731479026144638</v>
          </cell>
        </row>
        <row r="53">
          <cell r="B53">
            <v>45</v>
          </cell>
          <cell r="C53">
            <v>11</v>
          </cell>
          <cell r="D53">
            <v>2</v>
          </cell>
          <cell r="E53" t="str">
            <v>Kanpur Dehat (Rural) (Akbarpur)</v>
          </cell>
          <cell r="H53">
            <v>2138317</v>
          </cell>
          <cell r="I53">
            <v>2016274</v>
          </cell>
          <cell r="J53">
            <v>122043</v>
          </cell>
          <cell r="K53">
            <v>2138317</v>
          </cell>
          <cell r="L53">
            <v>2016274</v>
          </cell>
          <cell r="M53">
            <v>122043</v>
          </cell>
          <cell r="N53">
            <v>1584037</v>
          </cell>
          <cell r="O53">
            <v>1476662</v>
          </cell>
          <cell r="P53">
            <v>107375</v>
          </cell>
          <cell r="Q53">
            <v>19.89</v>
          </cell>
          <cell r="R53">
            <v>21.55</v>
          </cell>
          <cell r="S53">
            <v>1.8305984340279968E-2</v>
          </cell>
          <cell r="T53">
            <v>1.970722469121533E-2</v>
          </cell>
          <cell r="U53">
            <v>-2.9558583006472405E-2</v>
          </cell>
          <cell r="X53">
            <v>0</v>
          </cell>
          <cell r="Y53">
            <v>0</v>
          </cell>
          <cell r="Z53">
            <v>0</v>
          </cell>
          <cell r="AA53">
            <v>0</v>
          </cell>
          <cell r="AD53">
            <v>0</v>
          </cell>
          <cell r="AE53">
            <v>0</v>
          </cell>
          <cell r="AF53">
            <v>0</v>
          </cell>
          <cell r="AG53">
            <v>0</v>
          </cell>
          <cell r="AI53">
            <v>3146</v>
          </cell>
          <cell r="AK53">
            <v>336385</v>
          </cell>
          <cell r="AL53">
            <v>319115</v>
          </cell>
          <cell r="AM53">
            <v>17270</v>
          </cell>
          <cell r="AN53">
            <v>336385</v>
          </cell>
          <cell r="AO53">
            <v>319115</v>
          </cell>
          <cell r="AP53">
            <v>17270</v>
          </cell>
          <cell r="AR53">
            <v>430899.17375294538</v>
          </cell>
          <cell r="AS53">
            <v>408776.81773019361</v>
          </cell>
          <cell r="AT53">
            <v>22122.356022751806</v>
          </cell>
          <cell r="AV53">
            <v>0.41</v>
          </cell>
          <cell r="AW53">
            <v>0.32700000000000001</v>
          </cell>
          <cell r="AX53">
            <v>0.75900000000000001</v>
          </cell>
          <cell r="AZ53">
            <v>0.30299999999999999</v>
          </cell>
          <cell r="BA53">
            <v>0.33600000000000002</v>
          </cell>
          <cell r="BB53">
            <v>0.16699999999999998</v>
          </cell>
          <cell r="BD53">
            <v>0</v>
          </cell>
          <cell r="BE53">
            <v>0</v>
          </cell>
          <cell r="BF53">
            <v>0</v>
          </cell>
          <cell r="BH53">
            <v>0</v>
          </cell>
          <cell r="BI53">
            <v>0</v>
          </cell>
          <cell r="BJ53">
            <v>0</v>
          </cell>
        </row>
        <row r="54">
          <cell r="B54">
            <v>46</v>
          </cell>
          <cell r="C54">
            <v>11</v>
          </cell>
          <cell r="D54">
            <v>2</v>
          </cell>
          <cell r="E54" t="str">
            <v>Kanpur Nagar (Urban)</v>
          </cell>
          <cell r="H54">
            <v>2418487</v>
          </cell>
          <cell r="I54">
            <v>381154</v>
          </cell>
          <cell r="J54">
            <v>2037333</v>
          </cell>
          <cell r="K54">
            <v>2418487</v>
          </cell>
          <cell r="L54">
            <v>381154</v>
          </cell>
          <cell r="M54">
            <v>2037333</v>
          </cell>
          <cell r="N54">
            <v>4137489</v>
          </cell>
          <cell r="O54">
            <v>1365277</v>
          </cell>
          <cell r="P54">
            <v>2772212</v>
          </cell>
          <cell r="Q54">
            <v>22.54</v>
          </cell>
          <cell r="R54">
            <v>27.17</v>
          </cell>
          <cell r="S54">
            <v>2.0534727045732115E-2</v>
          </cell>
          <cell r="T54">
            <v>2.4326638644651677E-2</v>
          </cell>
          <cell r="U54">
            <v>5.5162405987835506E-2</v>
          </cell>
          <cell r="W54">
            <v>9</v>
          </cell>
          <cell r="X54">
            <v>9</v>
          </cell>
          <cell r="Y54">
            <v>9</v>
          </cell>
          <cell r="Z54">
            <v>9</v>
          </cell>
          <cell r="AA54">
            <v>9</v>
          </cell>
          <cell r="AC54">
            <v>10791</v>
          </cell>
          <cell r="AD54">
            <v>10941</v>
          </cell>
          <cell r="AE54">
            <v>11216</v>
          </cell>
          <cell r="AF54">
            <v>11278</v>
          </cell>
          <cell r="AG54">
            <v>11357</v>
          </cell>
          <cell r="AI54">
            <v>3030</v>
          </cell>
          <cell r="AK54">
            <v>385756</v>
          </cell>
          <cell r="AL54">
            <v>60213</v>
          </cell>
          <cell r="AM54">
            <v>325543</v>
          </cell>
          <cell r="AN54">
            <v>385756</v>
          </cell>
          <cell r="AO54">
            <v>60213</v>
          </cell>
          <cell r="AP54">
            <v>325543</v>
          </cell>
          <cell r="AR54">
            <v>494141.95540895464</v>
          </cell>
          <cell r="AS54">
            <v>77131.06098424751</v>
          </cell>
          <cell r="AT54">
            <v>417010.8944247071</v>
          </cell>
          <cell r="AV54">
            <v>0.41</v>
          </cell>
          <cell r="AW54">
            <v>0.32700000000000001</v>
          </cell>
          <cell r="AX54">
            <v>0.75900000000000001</v>
          </cell>
          <cell r="AZ54">
            <v>0.30299999999999999</v>
          </cell>
          <cell r="BA54">
            <v>0.33600000000000002</v>
          </cell>
          <cell r="BB54">
            <v>0.16699999999999998</v>
          </cell>
          <cell r="BD54">
            <v>316744</v>
          </cell>
          <cell r="BE54">
            <v>56212</v>
          </cell>
          <cell r="BF54">
            <v>260532</v>
          </cell>
          <cell r="BH54">
            <v>0.61002672191454099</v>
          </cell>
          <cell r="BI54">
            <v>0.6935725944295642</v>
          </cell>
          <cell r="BJ54">
            <v>0.59457393189372332</v>
          </cell>
        </row>
        <row r="55">
          <cell r="B55">
            <v>47</v>
          </cell>
          <cell r="C55">
            <v>12</v>
          </cell>
          <cell r="D55">
            <v>3</v>
          </cell>
          <cell r="E55" t="str">
            <v>Hardoi</v>
          </cell>
          <cell r="H55">
            <v>2747082</v>
          </cell>
          <cell r="I55">
            <v>2424471</v>
          </cell>
          <cell r="J55">
            <v>322611</v>
          </cell>
          <cell r="K55">
            <v>2747082</v>
          </cell>
          <cell r="L55">
            <v>2424471</v>
          </cell>
          <cell r="M55">
            <v>322611</v>
          </cell>
          <cell r="N55">
            <v>3397414</v>
          </cell>
          <cell r="O55">
            <v>2990382</v>
          </cell>
          <cell r="P55">
            <v>407032</v>
          </cell>
          <cell r="Q55">
            <v>20.75</v>
          </cell>
          <cell r="R55">
            <v>23.67</v>
          </cell>
          <cell r="S55">
            <v>1.9034092656040613E-2</v>
          </cell>
          <cell r="T55">
            <v>2.1471928443140609E-2</v>
          </cell>
          <cell r="U55">
            <v>2.1474865670801035E-2</v>
          </cell>
          <cell r="W55">
            <v>1129</v>
          </cell>
          <cell r="X55">
            <v>1135</v>
          </cell>
          <cell r="Y55">
            <v>1146</v>
          </cell>
          <cell r="Z55">
            <v>1146</v>
          </cell>
          <cell r="AA55">
            <v>1146</v>
          </cell>
          <cell r="AC55">
            <v>13314</v>
          </cell>
          <cell r="AD55">
            <v>13497</v>
          </cell>
          <cell r="AE55">
            <v>13747</v>
          </cell>
          <cell r="AF55">
            <v>13849</v>
          </cell>
          <cell r="AG55">
            <v>13949</v>
          </cell>
          <cell r="AI55">
            <v>5986</v>
          </cell>
          <cell r="AK55">
            <v>433288</v>
          </cell>
          <cell r="AL55">
            <v>390217</v>
          </cell>
          <cell r="AM55">
            <v>43071</v>
          </cell>
          <cell r="AN55">
            <v>433288</v>
          </cell>
          <cell r="AO55">
            <v>390217</v>
          </cell>
          <cell r="AP55">
            <v>43071</v>
          </cell>
          <cell r="AR55">
            <v>555029.0327959517</v>
          </cell>
          <cell r="AS55">
            <v>499856.36364389939</v>
          </cell>
          <cell r="AT55">
            <v>55172.669152052295</v>
          </cell>
          <cell r="AV55">
            <v>0.41</v>
          </cell>
          <cell r="AW55">
            <v>0.32700000000000001</v>
          </cell>
          <cell r="AX55">
            <v>0.75900000000000001</v>
          </cell>
          <cell r="AZ55">
            <v>0.30299999999999999</v>
          </cell>
          <cell r="BA55">
            <v>0.33600000000000002</v>
          </cell>
          <cell r="BB55">
            <v>0.16699999999999998</v>
          </cell>
          <cell r="BD55">
            <v>69352</v>
          </cell>
          <cell r="BE55">
            <v>34669</v>
          </cell>
          <cell r="BF55">
            <v>34683</v>
          </cell>
          <cell r="BH55">
            <v>0.11891468257977234</v>
          </cell>
          <cell r="BI55">
            <v>6.6006739634272574E-2</v>
          </cell>
          <cell r="BJ55">
            <v>0.59825295595081274</v>
          </cell>
        </row>
        <row r="56">
          <cell r="B56">
            <v>48</v>
          </cell>
          <cell r="C56">
            <v>12</v>
          </cell>
          <cell r="D56">
            <v>3</v>
          </cell>
          <cell r="E56" t="str">
            <v>Lakhimpur Kheri</v>
          </cell>
          <cell r="H56">
            <v>2419234</v>
          </cell>
          <cell r="I56">
            <v>2161259</v>
          </cell>
          <cell r="J56">
            <v>257975</v>
          </cell>
          <cell r="K56">
            <v>2419234</v>
          </cell>
          <cell r="L56">
            <v>2161259</v>
          </cell>
          <cell r="M56">
            <v>257975</v>
          </cell>
          <cell r="N56">
            <v>3200137</v>
          </cell>
          <cell r="O56">
            <v>2855105</v>
          </cell>
          <cell r="P56">
            <v>345032</v>
          </cell>
          <cell r="Q56">
            <v>23.89</v>
          </cell>
          <cell r="R56">
            <v>32.28</v>
          </cell>
          <cell r="S56">
            <v>2.1653495622991015E-2</v>
          </cell>
          <cell r="T56">
            <v>2.8370047055166436E-2</v>
          </cell>
          <cell r="U56">
            <v>2.8369220053329425E-2</v>
          </cell>
          <cell r="W56">
            <v>128</v>
          </cell>
          <cell r="X56">
            <v>128</v>
          </cell>
          <cell r="Y56">
            <v>128</v>
          </cell>
          <cell r="Z56">
            <v>128</v>
          </cell>
          <cell r="AA56">
            <v>128</v>
          </cell>
          <cell r="AC56">
            <v>6641</v>
          </cell>
          <cell r="AD56">
            <v>6750</v>
          </cell>
          <cell r="AE56">
            <v>6850</v>
          </cell>
          <cell r="AF56">
            <v>6919</v>
          </cell>
          <cell r="AG56">
            <v>6935</v>
          </cell>
          <cell r="AI56">
            <v>7680</v>
          </cell>
          <cell r="AK56">
            <v>374369</v>
          </cell>
          <cell r="AL56">
            <v>336845</v>
          </cell>
          <cell r="AM56">
            <v>37524</v>
          </cell>
          <cell r="AN56">
            <v>374369</v>
          </cell>
          <cell r="AO56">
            <v>336845</v>
          </cell>
          <cell r="AP56">
            <v>37524</v>
          </cell>
          <cell r="AR56">
            <v>479555.54730061215</v>
          </cell>
          <cell r="AS56">
            <v>431488.42006275814</v>
          </cell>
          <cell r="AT56">
            <v>48067.127237854016</v>
          </cell>
          <cell r="AV56">
            <v>0.41</v>
          </cell>
          <cell r="AW56">
            <v>0.32700000000000001</v>
          </cell>
          <cell r="AX56">
            <v>0.75900000000000001</v>
          </cell>
          <cell r="AZ56">
            <v>0.30299999999999999</v>
          </cell>
          <cell r="BA56">
            <v>0.33600000000000002</v>
          </cell>
          <cell r="BB56">
            <v>0.16699999999999998</v>
          </cell>
          <cell r="BD56">
            <v>72524</v>
          </cell>
          <cell r="BE56">
            <v>40405</v>
          </cell>
          <cell r="BF56">
            <v>32119</v>
          </cell>
          <cell r="BH56">
            <v>0.14392459703879701</v>
          </cell>
          <cell r="BI56">
            <v>8.9116507530193026E-2</v>
          </cell>
          <cell r="BJ56">
            <v>0.63592520759539284</v>
          </cell>
        </row>
        <row r="57">
          <cell r="B57">
            <v>49</v>
          </cell>
          <cell r="C57">
            <v>12</v>
          </cell>
          <cell r="D57">
            <v>3</v>
          </cell>
          <cell r="E57" t="str">
            <v>Lucknow</v>
          </cell>
          <cell r="H57">
            <v>2762801</v>
          </cell>
          <cell r="I57">
            <v>1031577</v>
          </cell>
          <cell r="J57">
            <v>1731224</v>
          </cell>
          <cell r="K57">
            <v>2762801</v>
          </cell>
          <cell r="L57">
            <v>1031577</v>
          </cell>
          <cell r="M57">
            <v>1731224</v>
          </cell>
          <cell r="N57">
            <v>3681416</v>
          </cell>
          <cell r="O57">
            <v>1339177</v>
          </cell>
          <cell r="P57">
            <v>2342239</v>
          </cell>
          <cell r="Q57">
            <v>37.14</v>
          </cell>
          <cell r="R57">
            <v>33.25</v>
          </cell>
          <cell r="S57">
            <v>3.2087253640676883E-2</v>
          </cell>
          <cell r="T57">
            <v>2.9121666740875574E-2</v>
          </cell>
          <cell r="U57">
            <v>2.912121017501601E-2</v>
          </cell>
          <cell r="W57">
            <v>45</v>
          </cell>
          <cell r="X57">
            <v>47</v>
          </cell>
          <cell r="Y57">
            <v>47</v>
          </cell>
          <cell r="Z57">
            <v>47</v>
          </cell>
          <cell r="AA57">
            <v>47</v>
          </cell>
          <cell r="AC57">
            <v>12988</v>
          </cell>
          <cell r="AD57">
            <v>13098</v>
          </cell>
          <cell r="AE57">
            <v>13422</v>
          </cell>
          <cell r="AF57">
            <v>13645</v>
          </cell>
          <cell r="AG57">
            <v>13320</v>
          </cell>
          <cell r="AI57">
            <v>2528</v>
          </cell>
          <cell r="AK57">
            <v>462998</v>
          </cell>
          <cell r="AL57">
            <v>183606</v>
          </cell>
          <cell r="AM57">
            <v>279392</v>
          </cell>
          <cell r="AN57">
            <v>462998</v>
          </cell>
          <cell r="AO57">
            <v>183606</v>
          </cell>
          <cell r="AP57">
            <v>279392</v>
          </cell>
          <cell r="AR57">
            <v>593086.65858842165</v>
          </cell>
          <cell r="AS57">
            <v>235193.82165103464</v>
          </cell>
          <cell r="AT57">
            <v>357892.83693738701</v>
          </cell>
          <cell r="AV57">
            <v>0.41</v>
          </cell>
          <cell r="AW57">
            <v>0.32700000000000001</v>
          </cell>
          <cell r="AX57">
            <v>0.75900000000000001</v>
          </cell>
          <cell r="AZ57">
            <v>0.30299999999999999</v>
          </cell>
          <cell r="BA57">
            <v>0.33600000000000002</v>
          </cell>
          <cell r="BB57">
            <v>0.16699999999999998</v>
          </cell>
          <cell r="BD57">
            <v>398735</v>
          </cell>
          <cell r="BE57">
            <v>0</v>
          </cell>
          <cell r="BF57">
            <v>398735</v>
          </cell>
          <cell r="BH57">
            <v>0.63982086109798597</v>
          </cell>
          <cell r="BI57">
            <v>0</v>
          </cell>
          <cell r="BJ57">
            <v>1.0602872632238762</v>
          </cell>
        </row>
        <row r="58">
          <cell r="B58">
            <v>50</v>
          </cell>
          <cell r="C58">
            <v>12</v>
          </cell>
          <cell r="D58">
            <v>3</v>
          </cell>
          <cell r="E58" t="str">
            <v>Rae Barielly</v>
          </cell>
          <cell r="H58">
            <v>2322810</v>
          </cell>
          <cell r="I58">
            <v>2112898</v>
          </cell>
          <cell r="J58">
            <v>209912</v>
          </cell>
          <cell r="K58">
            <v>2322810</v>
          </cell>
          <cell r="L58">
            <v>2112898</v>
          </cell>
          <cell r="M58">
            <v>209912</v>
          </cell>
          <cell r="N58">
            <v>2872204</v>
          </cell>
          <cell r="O58">
            <v>2598459</v>
          </cell>
          <cell r="P58">
            <v>273745</v>
          </cell>
          <cell r="Q58">
            <v>23.57</v>
          </cell>
          <cell r="R58">
            <v>23.66</v>
          </cell>
          <cell r="S58">
            <v>2.1389301791283399E-2</v>
          </cell>
          <cell r="T58">
            <v>2.1463668484388965E-2</v>
          </cell>
          <cell r="U58">
            <v>2.1457166021236374E-2</v>
          </cell>
          <cell r="W58">
            <v>0</v>
          </cell>
          <cell r="X58">
            <v>0</v>
          </cell>
          <cell r="Y58">
            <v>0</v>
          </cell>
          <cell r="Z58">
            <v>0</v>
          </cell>
          <cell r="AA58">
            <v>0</v>
          </cell>
          <cell r="AC58">
            <v>3</v>
          </cell>
          <cell r="AD58">
            <v>3</v>
          </cell>
          <cell r="AE58">
            <v>3</v>
          </cell>
          <cell r="AF58">
            <v>3</v>
          </cell>
          <cell r="AG58">
            <v>3</v>
          </cell>
          <cell r="AI58">
            <v>4586</v>
          </cell>
          <cell r="AK58">
            <v>419983</v>
          </cell>
          <cell r="AL58">
            <v>385967</v>
          </cell>
          <cell r="AM58">
            <v>34016</v>
          </cell>
          <cell r="AN58">
            <v>419983</v>
          </cell>
          <cell r="AO58">
            <v>385967</v>
          </cell>
          <cell r="AP58">
            <v>34016</v>
          </cell>
          <cell r="AR58">
            <v>537985.72376973787</v>
          </cell>
          <cell r="AS58">
            <v>494412.24012932525</v>
          </cell>
          <cell r="AT58">
            <v>43573.483640412596</v>
          </cell>
          <cell r="AV58">
            <v>0.41</v>
          </cell>
          <cell r="AW58">
            <v>0.32700000000000001</v>
          </cell>
          <cell r="AX58">
            <v>0.75900000000000001</v>
          </cell>
          <cell r="AZ58">
            <v>0.30299999999999999</v>
          </cell>
          <cell r="BA58">
            <v>0.33600000000000002</v>
          </cell>
          <cell r="BB58">
            <v>0.16699999999999998</v>
          </cell>
          <cell r="BD58">
            <v>100613</v>
          </cell>
          <cell r="BE58">
            <v>69951</v>
          </cell>
          <cell r="BF58">
            <v>30662</v>
          </cell>
          <cell r="BH58">
            <v>0.17798177740561882</v>
          </cell>
          <cell r="BI58">
            <v>0.13464706941769594</v>
          </cell>
          <cell r="BJ58">
            <v>0.66968471831503307</v>
          </cell>
        </row>
        <row r="59">
          <cell r="B59">
            <v>51</v>
          </cell>
          <cell r="C59">
            <v>12</v>
          </cell>
          <cell r="D59">
            <v>3</v>
          </cell>
          <cell r="E59" t="str">
            <v>Sitapur</v>
          </cell>
          <cell r="H59">
            <v>2857009</v>
          </cell>
          <cell r="I59">
            <v>2513341</v>
          </cell>
          <cell r="J59">
            <v>343668</v>
          </cell>
          <cell r="K59">
            <v>2857009</v>
          </cell>
          <cell r="L59">
            <v>2513341</v>
          </cell>
          <cell r="M59">
            <v>343668</v>
          </cell>
          <cell r="N59">
            <v>3616510</v>
          </cell>
          <cell r="O59">
            <v>3184640</v>
          </cell>
          <cell r="P59">
            <v>431870</v>
          </cell>
          <cell r="Q59">
            <v>22.24</v>
          </cell>
          <cell r="R59">
            <v>26.58</v>
          </cell>
          <cell r="S59">
            <v>2.0284606078570633E-2</v>
          </cell>
          <cell r="T59">
            <v>2.3850411407047245E-2</v>
          </cell>
          <cell r="U59">
            <v>2.3853469207162137E-2</v>
          </cell>
          <cell r="W59">
            <v>1386</v>
          </cell>
          <cell r="X59">
            <v>1393</v>
          </cell>
          <cell r="Y59">
            <v>1395</v>
          </cell>
          <cell r="Z59">
            <v>1395</v>
          </cell>
          <cell r="AA59">
            <v>1395</v>
          </cell>
          <cell r="AC59">
            <v>19250</v>
          </cell>
          <cell r="AD59">
            <v>19373</v>
          </cell>
          <cell r="AE59">
            <v>19857</v>
          </cell>
          <cell r="AF59">
            <v>20283</v>
          </cell>
          <cell r="AG59">
            <v>20477</v>
          </cell>
          <cell r="AI59">
            <v>5743</v>
          </cell>
          <cell r="AK59">
            <v>459497</v>
          </cell>
          <cell r="AL59">
            <v>412951</v>
          </cell>
          <cell r="AM59">
            <v>46546</v>
          </cell>
          <cell r="AN59">
            <v>459497</v>
          </cell>
          <cell r="AO59">
            <v>412951</v>
          </cell>
          <cell r="AP59">
            <v>46546</v>
          </cell>
          <cell r="AR59">
            <v>588601.98178265127</v>
          </cell>
          <cell r="AS59">
            <v>528977.94105103542</v>
          </cell>
          <cell r="AT59">
            <v>59624.040731615845</v>
          </cell>
          <cell r="AV59">
            <v>0.41</v>
          </cell>
          <cell r="AW59">
            <v>0.32700000000000001</v>
          </cell>
          <cell r="AX59">
            <v>0.75900000000000001</v>
          </cell>
          <cell r="AZ59">
            <v>0.30299999999999999</v>
          </cell>
          <cell r="BA59">
            <v>0.33600000000000002</v>
          </cell>
          <cell r="BB59">
            <v>0.16699999999999998</v>
          </cell>
          <cell r="BD59">
            <v>73270</v>
          </cell>
          <cell r="BE59">
            <v>37578</v>
          </cell>
          <cell r="BF59">
            <v>35692</v>
          </cell>
          <cell r="BH59">
            <v>0.1184668016482876</v>
          </cell>
          <cell r="BI59">
            <v>6.760647497673275E-2</v>
          </cell>
          <cell r="BJ59">
            <v>0.56969403404946606</v>
          </cell>
        </row>
        <row r="60">
          <cell r="B60">
            <v>52</v>
          </cell>
          <cell r="C60">
            <v>12</v>
          </cell>
          <cell r="D60">
            <v>3</v>
          </cell>
          <cell r="E60" t="str">
            <v>Unnao</v>
          </cell>
          <cell r="H60">
            <v>2200397</v>
          </cell>
          <cell r="I60">
            <v>1901099</v>
          </cell>
          <cell r="J60">
            <v>299298</v>
          </cell>
          <cell r="K60">
            <v>2200397</v>
          </cell>
          <cell r="L60">
            <v>1901099</v>
          </cell>
          <cell r="M60">
            <v>299298</v>
          </cell>
          <cell r="N60">
            <v>2700426</v>
          </cell>
          <cell r="O60">
            <v>2288567</v>
          </cell>
          <cell r="P60">
            <v>411859</v>
          </cell>
          <cell r="Q60">
            <v>20.73</v>
          </cell>
          <cell r="R60">
            <v>22.72</v>
          </cell>
          <cell r="S60">
            <v>1.9017212986417897E-2</v>
          </cell>
          <cell r="T60">
            <v>2.0684535221755951E-2</v>
          </cell>
          <cell r="U60">
            <v>2.0688269717518581E-2</v>
          </cell>
          <cell r="W60">
            <v>1107</v>
          </cell>
          <cell r="X60">
            <v>1114</v>
          </cell>
          <cell r="Y60">
            <v>1124</v>
          </cell>
          <cell r="Z60">
            <v>1124</v>
          </cell>
          <cell r="AA60">
            <v>1124</v>
          </cell>
          <cell r="AC60">
            <v>8502</v>
          </cell>
          <cell r="AD60">
            <v>8604</v>
          </cell>
          <cell r="AE60">
            <v>8788</v>
          </cell>
          <cell r="AF60">
            <v>8929</v>
          </cell>
          <cell r="AG60">
            <v>9045</v>
          </cell>
          <cell r="AI60">
            <v>4558</v>
          </cell>
          <cell r="AK60">
            <v>373349</v>
          </cell>
          <cell r="AL60">
            <v>325705</v>
          </cell>
          <cell r="AM60">
            <v>47644</v>
          </cell>
          <cell r="AN60">
            <v>373349</v>
          </cell>
          <cell r="AO60">
            <v>325705</v>
          </cell>
          <cell r="AP60">
            <v>47644</v>
          </cell>
          <cell r="AR60">
            <v>478248.95765711437</v>
          </cell>
          <cell r="AS60">
            <v>417218.41160338029</v>
          </cell>
          <cell r="AT60">
            <v>61030.546053734055</v>
          </cell>
          <cell r="AV60">
            <v>0.41</v>
          </cell>
          <cell r="AW60">
            <v>0.32700000000000001</v>
          </cell>
          <cell r="AX60">
            <v>0.75900000000000001</v>
          </cell>
          <cell r="AZ60">
            <v>0.30299999999999999</v>
          </cell>
          <cell r="BA60">
            <v>0.33600000000000002</v>
          </cell>
          <cell r="BB60">
            <v>0.16699999999999998</v>
          </cell>
          <cell r="BD60">
            <v>75419</v>
          </cell>
          <cell r="BE60">
            <v>49381</v>
          </cell>
          <cell r="BF60">
            <v>26038</v>
          </cell>
          <cell r="BH60">
            <v>0.15007865522922706</v>
          </cell>
          <cell r="BI60">
            <v>0.11263895357090002</v>
          </cell>
          <cell r="BJ60">
            <v>0.40602479805152186</v>
          </cell>
        </row>
        <row r="61">
          <cell r="B61">
            <v>53</v>
          </cell>
          <cell r="C61">
            <v>13</v>
          </cell>
          <cell r="D61">
            <v>1</v>
          </cell>
          <cell r="E61" t="str">
            <v>Baghpat</v>
          </cell>
          <cell r="F61" t="str">
            <v>New</v>
          </cell>
          <cell r="G61">
            <v>1</v>
          </cell>
          <cell r="H61">
            <v>0</v>
          </cell>
          <cell r="I61">
            <v>0</v>
          </cell>
          <cell r="J61">
            <v>0</v>
          </cell>
          <cell r="K61">
            <v>963678</v>
          </cell>
          <cell r="L61">
            <v>606885</v>
          </cell>
          <cell r="M61">
            <v>356793</v>
          </cell>
          <cell r="N61">
            <v>1164388</v>
          </cell>
          <cell r="O61">
            <v>934824</v>
          </cell>
          <cell r="P61">
            <v>229564</v>
          </cell>
          <cell r="Q61">
            <v>22.39</v>
          </cell>
          <cell r="R61">
            <v>13</v>
          </cell>
          <cell r="S61">
            <v>2.040973553498282E-2</v>
          </cell>
          <cell r="T61">
            <v>1.2296754216952754E-2</v>
          </cell>
          <cell r="U61">
            <v>1.9099474515575032E-2</v>
          </cell>
          <cell r="W61">
            <v>751</v>
          </cell>
          <cell r="X61">
            <v>752</v>
          </cell>
          <cell r="Y61">
            <v>752</v>
          </cell>
          <cell r="Z61">
            <v>752</v>
          </cell>
          <cell r="AA61">
            <v>752</v>
          </cell>
          <cell r="AC61">
            <v>31287</v>
          </cell>
          <cell r="AD61">
            <v>32505</v>
          </cell>
          <cell r="AE61">
            <v>33723</v>
          </cell>
          <cell r="AF61">
            <v>34158</v>
          </cell>
          <cell r="AG61">
            <v>34319</v>
          </cell>
          <cell r="AI61">
            <v>1389</v>
          </cell>
          <cell r="AK61">
            <v>0</v>
          </cell>
          <cell r="AL61">
            <v>0</v>
          </cell>
          <cell r="AM61">
            <v>0</v>
          </cell>
          <cell r="AN61">
            <v>140108</v>
          </cell>
          <cell r="AO61">
            <v>88931</v>
          </cell>
          <cell r="AP61">
            <v>51177</v>
          </cell>
          <cell r="AR61">
            <v>179474.17820704749</v>
          </cell>
          <cell r="AS61">
            <v>113917.96429990394</v>
          </cell>
          <cell r="AT61">
            <v>65556.213907143567</v>
          </cell>
          <cell r="AV61">
            <v>0.41</v>
          </cell>
          <cell r="AW61">
            <v>0.32700000000000001</v>
          </cell>
          <cell r="AX61">
            <v>0.75900000000000001</v>
          </cell>
          <cell r="AZ61">
            <v>0.30299999999999999</v>
          </cell>
          <cell r="BA61">
            <v>0.33600000000000002</v>
          </cell>
          <cell r="BB61">
            <v>0.16699999999999998</v>
          </cell>
          <cell r="BD61">
            <v>76043</v>
          </cell>
          <cell r="BE61">
            <v>57517</v>
          </cell>
          <cell r="BF61">
            <v>18526</v>
          </cell>
          <cell r="BH61">
            <v>0.40322686629098003</v>
          </cell>
          <cell r="BI61">
            <v>0.48050310930026013</v>
          </cell>
          <cell r="BJ61">
            <v>0.26894284090734516</v>
          </cell>
        </row>
        <row r="62">
          <cell r="B62">
            <v>54</v>
          </cell>
          <cell r="C62">
            <v>13</v>
          </cell>
          <cell r="D62">
            <v>1</v>
          </cell>
          <cell r="E62" t="str">
            <v>Bulandshahr</v>
          </cell>
          <cell r="F62" t="str">
            <v>Split</v>
          </cell>
          <cell r="G62">
            <v>2</v>
          </cell>
          <cell r="H62">
            <v>2849859</v>
          </cell>
          <cell r="I62">
            <v>2257064</v>
          </cell>
          <cell r="J62">
            <v>592795</v>
          </cell>
          <cell r="K62">
            <v>2192754</v>
          </cell>
          <cell r="L62">
            <v>1465867</v>
          </cell>
          <cell r="M62">
            <v>726887</v>
          </cell>
          <cell r="N62">
            <v>2923290</v>
          </cell>
          <cell r="O62">
            <v>2249464</v>
          </cell>
          <cell r="P62">
            <v>673826</v>
          </cell>
          <cell r="Q62">
            <v>16.100000000000001</v>
          </cell>
          <cell r="R62">
            <v>22.22</v>
          </cell>
          <cell r="S62">
            <v>1.5040151938647606E-2</v>
          </cell>
          <cell r="T62">
            <v>2.026791171121145E-2</v>
          </cell>
          <cell r="U62">
            <v>2.9172561075500036E-2</v>
          </cell>
          <cell r="W62">
            <v>13</v>
          </cell>
          <cell r="X62">
            <v>14</v>
          </cell>
          <cell r="Y62">
            <v>15</v>
          </cell>
          <cell r="Z62">
            <v>15</v>
          </cell>
          <cell r="AA62">
            <v>15</v>
          </cell>
          <cell r="AC62">
            <v>19</v>
          </cell>
          <cell r="AD62">
            <v>19</v>
          </cell>
          <cell r="AE62">
            <v>19</v>
          </cell>
          <cell r="AF62">
            <v>19</v>
          </cell>
          <cell r="AG62">
            <v>19</v>
          </cell>
          <cell r="AI62">
            <v>3718</v>
          </cell>
          <cell r="AK62">
            <v>425219</v>
          </cell>
          <cell r="AL62">
            <v>345420</v>
          </cell>
          <cell r="AM62">
            <v>79799</v>
          </cell>
          <cell r="AN62">
            <v>334121</v>
          </cell>
          <cell r="AO62">
            <v>218857</v>
          </cell>
          <cell r="AP62">
            <v>115264</v>
          </cell>
          <cell r="AR62">
            <v>427999.05713247578</v>
          </cell>
          <cell r="AS62">
            <v>280349.30353627057</v>
          </cell>
          <cell r="AT62">
            <v>147649.75359620524</v>
          </cell>
          <cell r="AV62">
            <v>0.41</v>
          </cell>
          <cell r="AW62">
            <v>0.32700000000000001</v>
          </cell>
          <cell r="AX62">
            <v>0.75900000000000001</v>
          </cell>
          <cell r="AZ62">
            <v>0.30299999999999999</v>
          </cell>
          <cell r="BA62">
            <v>0.33600000000000002</v>
          </cell>
          <cell r="BB62">
            <v>0.16699999999999998</v>
          </cell>
          <cell r="BD62">
            <v>127267</v>
          </cell>
          <cell r="BE62">
            <v>57757</v>
          </cell>
          <cell r="BF62">
            <v>69510</v>
          </cell>
          <cell r="BH62">
            <v>0.28298615387148135</v>
          </cell>
          <cell r="BI62">
            <v>0.19606376479301316</v>
          </cell>
          <cell r="BJ62">
            <v>0.44802964799407219</v>
          </cell>
        </row>
        <row r="63">
          <cell r="B63">
            <v>55</v>
          </cell>
          <cell r="C63">
            <v>13</v>
          </cell>
          <cell r="D63">
            <v>1</v>
          </cell>
          <cell r="E63" t="str">
            <v>Gautam Buddha Nagar</v>
          </cell>
          <cell r="F63" t="str">
            <v>New</v>
          </cell>
          <cell r="G63">
            <v>1</v>
          </cell>
          <cell r="H63">
            <v>0</v>
          </cell>
          <cell r="I63">
            <v>0</v>
          </cell>
          <cell r="J63">
            <v>0</v>
          </cell>
          <cell r="K63">
            <v>893563</v>
          </cell>
          <cell r="L63">
            <v>597351</v>
          </cell>
          <cell r="M63">
            <v>296212</v>
          </cell>
          <cell r="N63">
            <v>1191263</v>
          </cell>
          <cell r="O63">
            <v>753051</v>
          </cell>
          <cell r="P63">
            <v>438212</v>
          </cell>
          <cell r="Q63">
            <v>37.64</v>
          </cell>
          <cell r="R63">
            <v>35.700000000000003</v>
          </cell>
          <cell r="S63">
            <v>3.2462927349978798E-2</v>
          </cell>
          <cell r="T63">
            <v>3.0998384476280005E-2</v>
          </cell>
          <cell r="U63">
            <v>2.9172676359748628E-2</v>
          </cell>
          <cell r="W63">
            <v>142</v>
          </cell>
          <cell r="X63">
            <v>148</v>
          </cell>
          <cell r="Y63">
            <v>149</v>
          </cell>
          <cell r="Z63">
            <v>149</v>
          </cell>
          <cell r="AA63">
            <v>149</v>
          </cell>
          <cell r="AC63">
            <v>13976</v>
          </cell>
          <cell r="AD63">
            <v>14212</v>
          </cell>
          <cell r="AE63">
            <v>14484</v>
          </cell>
          <cell r="AF63">
            <v>14752</v>
          </cell>
          <cell r="AG63">
            <v>15118</v>
          </cell>
          <cell r="AI63">
            <v>1269</v>
          </cell>
          <cell r="AK63">
            <v>0</v>
          </cell>
          <cell r="AL63">
            <v>0</v>
          </cell>
          <cell r="AM63">
            <v>0</v>
          </cell>
          <cell r="AN63">
            <v>136156</v>
          </cell>
          <cell r="AO63">
            <v>89185</v>
          </cell>
          <cell r="AP63">
            <v>46971</v>
          </cell>
          <cell r="AR63">
            <v>174411.78382361293</v>
          </cell>
          <cell r="AS63">
            <v>114243.33074053966</v>
          </cell>
          <cell r="AT63">
            <v>60168.453083073262</v>
          </cell>
          <cell r="AV63">
            <v>0.41</v>
          </cell>
          <cell r="AW63">
            <v>0.32700000000000001</v>
          </cell>
          <cell r="AX63">
            <v>0.75900000000000001</v>
          </cell>
          <cell r="AZ63">
            <v>0.30299999999999999</v>
          </cell>
          <cell r="BA63">
            <v>0.33600000000000002</v>
          </cell>
          <cell r="BB63">
            <v>0.16699999999999998</v>
          </cell>
          <cell r="BD63">
            <v>80666</v>
          </cell>
          <cell r="BE63">
            <v>0</v>
          </cell>
          <cell r="BF63">
            <v>80666</v>
          </cell>
          <cell r="BH63">
            <v>0.44015626739285751</v>
          </cell>
          <cell r="BI63">
            <v>0</v>
          </cell>
          <cell r="BJ63">
            <v>1.2758918639829235</v>
          </cell>
        </row>
        <row r="64">
          <cell r="B64">
            <v>56</v>
          </cell>
          <cell r="C64">
            <v>13</v>
          </cell>
          <cell r="D64">
            <v>1</v>
          </cell>
          <cell r="E64" t="str">
            <v>Ghaziabad</v>
          </cell>
          <cell r="F64" t="str">
            <v>Split</v>
          </cell>
          <cell r="G64">
            <v>2</v>
          </cell>
          <cell r="H64">
            <v>2703933</v>
          </cell>
          <cell r="I64">
            <v>1455673</v>
          </cell>
          <cell r="J64">
            <v>1248260</v>
          </cell>
          <cell r="K64">
            <v>2467475</v>
          </cell>
          <cell r="L64">
            <v>1649519</v>
          </cell>
          <cell r="M64">
            <v>817956</v>
          </cell>
          <cell r="N64">
            <v>3289540</v>
          </cell>
          <cell r="O64">
            <v>1473559</v>
          </cell>
          <cell r="P64">
            <v>1815981</v>
          </cell>
          <cell r="Q64">
            <v>40.9</v>
          </cell>
          <cell r="R64">
            <v>47.47</v>
          </cell>
          <cell r="S64">
            <v>3.488263410939596E-2</v>
          </cell>
          <cell r="T64">
            <v>3.9609807780575768E-2</v>
          </cell>
          <cell r="U64">
            <v>2.917266095740656E-2</v>
          </cell>
          <cell r="W64">
            <v>656</v>
          </cell>
          <cell r="X64">
            <v>661</v>
          </cell>
          <cell r="Y64">
            <v>666</v>
          </cell>
          <cell r="Z64">
            <v>666</v>
          </cell>
          <cell r="AA64">
            <v>666</v>
          </cell>
          <cell r="AC64">
            <v>6245</v>
          </cell>
          <cell r="AD64">
            <v>6295</v>
          </cell>
          <cell r="AE64">
            <v>6355</v>
          </cell>
          <cell r="AF64">
            <v>6393</v>
          </cell>
          <cell r="AG64">
            <v>6404</v>
          </cell>
          <cell r="AI64">
            <v>1956</v>
          </cell>
          <cell r="AK64">
            <v>421039</v>
          </cell>
          <cell r="AL64">
            <v>208898</v>
          </cell>
          <cell r="AM64">
            <v>212141</v>
          </cell>
          <cell r="AN64">
            <v>375981</v>
          </cell>
          <cell r="AO64">
            <v>246276</v>
          </cell>
          <cell r="AP64">
            <v>129705</v>
          </cell>
          <cell r="AR64">
            <v>481620.47132543416</v>
          </cell>
          <cell r="AS64">
            <v>315472.2265118254</v>
          </cell>
          <cell r="AT64">
            <v>166148.24481360876</v>
          </cell>
          <cell r="AV64">
            <v>0.41</v>
          </cell>
          <cell r="AW64">
            <v>0.32700000000000001</v>
          </cell>
          <cell r="AX64">
            <v>0.75900000000000001</v>
          </cell>
          <cell r="AZ64">
            <v>0.30299999999999999</v>
          </cell>
          <cell r="BA64">
            <v>0.33600000000000002</v>
          </cell>
          <cell r="BB64">
            <v>0.16699999999999998</v>
          </cell>
          <cell r="BD64">
            <v>363146</v>
          </cell>
          <cell r="BE64">
            <v>87694</v>
          </cell>
          <cell r="BF64">
            <v>275452</v>
          </cell>
          <cell r="BH64">
            <v>0.71757701387563022</v>
          </cell>
          <cell r="BI64">
            <v>0.26454584279498849</v>
          </cell>
          <cell r="BJ64">
            <v>1.5777651692208838</v>
          </cell>
        </row>
        <row r="65">
          <cell r="B65">
            <v>57</v>
          </cell>
          <cell r="C65">
            <v>13</v>
          </cell>
          <cell r="D65">
            <v>1</v>
          </cell>
          <cell r="E65" t="str">
            <v>Meerut</v>
          </cell>
          <cell r="F65" t="str">
            <v>Split</v>
          </cell>
          <cell r="G65">
            <v>2</v>
          </cell>
          <cell r="H65">
            <v>3447912</v>
          </cell>
          <cell r="I65">
            <v>2171355</v>
          </cell>
          <cell r="J65">
            <v>1276557</v>
          </cell>
          <cell r="K65">
            <v>2484234</v>
          </cell>
          <cell r="L65">
            <v>1564470</v>
          </cell>
          <cell r="M65">
            <v>919764</v>
          </cell>
          <cell r="N65">
            <v>3001636</v>
          </cell>
          <cell r="O65">
            <v>1544542</v>
          </cell>
          <cell r="P65">
            <v>1457094</v>
          </cell>
          <cell r="Q65">
            <v>24.91</v>
          </cell>
          <cell r="R65">
            <v>24.16</v>
          </cell>
          <cell r="S65">
            <v>2.2491534005144365E-2</v>
          </cell>
          <cell r="T65">
            <v>2.1875931890339206E-2</v>
          </cell>
          <cell r="U65">
            <v>1.9099415271484732E-2</v>
          </cell>
          <cell r="W65">
            <v>0</v>
          </cell>
          <cell r="X65">
            <v>0</v>
          </cell>
          <cell r="Y65">
            <v>0</v>
          </cell>
          <cell r="Z65">
            <v>0</v>
          </cell>
          <cell r="AA65">
            <v>0</v>
          </cell>
          <cell r="AC65">
            <v>2</v>
          </cell>
          <cell r="AD65">
            <v>2</v>
          </cell>
          <cell r="AE65">
            <v>2</v>
          </cell>
          <cell r="AF65">
            <v>2</v>
          </cell>
          <cell r="AG65">
            <v>2</v>
          </cell>
          <cell r="AI65">
            <v>2522</v>
          </cell>
          <cell r="AK65">
            <v>501289</v>
          </cell>
          <cell r="AL65">
            <v>318185</v>
          </cell>
          <cell r="AM65">
            <v>183104</v>
          </cell>
          <cell r="AN65">
            <v>361181</v>
          </cell>
          <cell r="AO65">
            <v>229254</v>
          </cell>
          <cell r="AP65">
            <v>131927</v>
          </cell>
          <cell r="AR65">
            <v>462662.11179232894</v>
          </cell>
          <cell r="AS65">
            <v>293667.55110827694</v>
          </cell>
          <cell r="AT65">
            <v>168994.56068405198</v>
          </cell>
          <cell r="AV65">
            <v>0.41</v>
          </cell>
          <cell r="AW65">
            <v>0.32700000000000001</v>
          </cell>
          <cell r="AX65">
            <v>0.75900000000000001</v>
          </cell>
          <cell r="AZ65">
            <v>0.30299999999999999</v>
          </cell>
          <cell r="BA65">
            <v>0.33600000000000002</v>
          </cell>
          <cell r="BB65">
            <v>0.16699999999999998</v>
          </cell>
          <cell r="BD65">
            <v>250995</v>
          </cell>
          <cell r="BE65">
            <v>90055</v>
          </cell>
          <cell r="BF65">
            <v>160940</v>
          </cell>
          <cell r="BH65">
            <v>0.51628953998705251</v>
          </cell>
          <cell r="BI65">
            <v>0.29183949218209543</v>
          </cell>
          <cell r="BJ65">
            <v>0.90632396250463898</v>
          </cell>
        </row>
        <row r="66">
          <cell r="B66">
            <v>58</v>
          </cell>
          <cell r="C66">
            <v>14</v>
          </cell>
          <cell r="D66">
            <v>4</v>
          </cell>
          <cell r="E66" t="str">
            <v>Mirzapur</v>
          </cell>
          <cell r="H66">
            <v>1657139</v>
          </cell>
          <cell r="I66">
            <v>1428499</v>
          </cell>
          <cell r="J66">
            <v>228640</v>
          </cell>
          <cell r="K66">
            <v>1657139</v>
          </cell>
          <cell r="L66">
            <v>1428499</v>
          </cell>
          <cell r="M66">
            <v>228640</v>
          </cell>
          <cell r="N66">
            <v>2114852</v>
          </cell>
          <cell r="O66">
            <v>1828102</v>
          </cell>
          <cell r="P66">
            <v>286750</v>
          </cell>
          <cell r="Q66">
            <v>31.4</v>
          </cell>
          <cell r="R66">
            <v>27.62</v>
          </cell>
          <cell r="S66">
            <v>2.768386149316715E-2</v>
          </cell>
          <cell r="T66">
            <v>2.4688527955109452E-2</v>
          </cell>
          <cell r="U66">
            <v>2.4689071016630315E-2</v>
          </cell>
          <cell r="W66">
            <v>522</v>
          </cell>
          <cell r="X66">
            <v>524</v>
          </cell>
          <cell r="Y66">
            <v>528</v>
          </cell>
          <cell r="Z66">
            <v>528</v>
          </cell>
          <cell r="AA66">
            <v>528</v>
          </cell>
          <cell r="AC66">
            <v>1711</v>
          </cell>
          <cell r="AD66">
            <v>1761</v>
          </cell>
          <cell r="AE66">
            <v>1827</v>
          </cell>
          <cell r="AF66">
            <v>1906</v>
          </cell>
          <cell r="AG66">
            <v>1943</v>
          </cell>
          <cell r="AI66">
            <v>4522</v>
          </cell>
          <cell r="AK66">
            <v>233908</v>
          </cell>
          <cell r="AL66">
            <v>204543</v>
          </cell>
          <cell r="AM66">
            <v>29365</v>
          </cell>
          <cell r="AN66">
            <v>233908</v>
          </cell>
          <cell r="AO66">
            <v>204543</v>
          </cell>
          <cell r="AP66">
            <v>29365</v>
          </cell>
          <cell r="AR66">
            <v>299629.1865992953</v>
          </cell>
          <cell r="AS66">
            <v>262013.49553918489</v>
          </cell>
          <cell r="AT66">
            <v>37615.69106011041</v>
          </cell>
          <cell r="AV66">
            <v>0.41</v>
          </cell>
          <cell r="AW66">
            <v>0.32700000000000001</v>
          </cell>
          <cell r="AX66">
            <v>0.75900000000000001</v>
          </cell>
          <cell r="AZ66">
            <v>0.30299999999999999</v>
          </cell>
          <cell r="BA66">
            <v>0.33600000000000002</v>
          </cell>
          <cell r="BB66">
            <v>0.16699999999999998</v>
          </cell>
          <cell r="BD66">
            <v>78459</v>
          </cell>
          <cell r="BE66">
            <v>48196</v>
          </cell>
          <cell r="BF66">
            <v>30263</v>
          </cell>
          <cell r="BH66">
            <v>0.24920161083589282</v>
          </cell>
          <cell r="BI66">
            <v>0.17505701816770766</v>
          </cell>
          <cell r="BJ66">
            <v>0.76565852955302571</v>
          </cell>
        </row>
        <row r="67">
          <cell r="B67">
            <v>59</v>
          </cell>
          <cell r="C67">
            <v>14</v>
          </cell>
          <cell r="D67">
            <v>4</v>
          </cell>
          <cell r="E67" t="str">
            <v>Sant Ravidas Nagar Bhadohi</v>
          </cell>
          <cell r="F67" t="str">
            <v>New</v>
          </cell>
          <cell r="G67">
            <v>1</v>
          </cell>
          <cell r="H67">
            <v>0</v>
          </cell>
          <cell r="I67">
            <v>0</v>
          </cell>
          <cell r="J67">
            <v>0</v>
          </cell>
          <cell r="K67">
            <v>1070364</v>
          </cell>
          <cell r="L67">
            <v>779187</v>
          </cell>
          <cell r="M67">
            <v>291177</v>
          </cell>
          <cell r="N67">
            <v>1352056</v>
          </cell>
          <cell r="O67">
            <v>1179423</v>
          </cell>
          <cell r="P67">
            <v>172633</v>
          </cell>
          <cell r="Q67">
            <v>38.159999999999997</v>
          </cell>
          <cell r="R67">
            <v>25.47</v>
          </cell>
          <cell r="S67">
            <v>3.2852327347188126E-2</v>
          </cell>
          <cell r="T67">
            <v>2.2949018069388538E-2</v>
          </cell>
          <cell r="U67">
            <v>2.3637809033460133E-2</v>
          </cell>
          <cell r="W67">
            <v>697</v>
          </cell>
          <cell r="X67">
            <v>702</v>
          </cell>
          <cell r="Y67">
            <v>706</v>
          </cell>
          <cell r="Z67">
            <v>706</v>
          </cell>
          <cell r="AA67">
            <v>706</v>
          </cell>
          <cell r="AC67">
            <v>4777</v>
          </cell>
          <cell r="AD67">
            <v>4841</v>
          </cell>
          <cell r="AE67">
            <v>4992</v>
          </cell>
          <cell r="AF67">
            <v>5060</v>
          </cell>
          <cell r="AG67">
            <v>5135</v>
          </cell>
          <cell r="AI67">
            <v>960</v>
          </cell>
          <cell r="AK67">
            <v>0</v>
          </cell>
          <cell r="AL67">
            <v>0</v>
          </cell>
          <cell r="AM67">
            <v>0</v>
          </cell>
          <cell r="AN67">
            <v>135180</v>
          </cell>
          <cell r="AO67">
            <v>98839</v>
          </cell>
          <cell r="AP67">
            <v>36341</v>
          </cell>
          <cell r="AR67">
            <v>173161.55687061895</v>
          </cell>
          <cell r="AS67">
            <v>126609.81742517464</v>
          </cell>
          <cell r="AT67">
            <v>46551.73944544432</v>
          </cell>
          <cell r="AV67">
            <v>0.41</v>
          </cell>
          <cell r="AW67">
            <v>0.32700000000000001</v>
          </cell>
          <cell r="AX67">
            <v>0.75900000000000001</v>
          </cell>
          <cell r="AZ67">
            <v>0.30299999999999999</v>
          </cell>
          <cell r="BA67">
            <v>0.33600000000000002</v>
          </cell>
          <cell r="BB67">
            <v>0.16699999999999998</v>
          </cell>
          <cell r="BD67">
            <v>42836</v>
          </cell>
          <cell r="BE67">
            <v>22993</v>
          </cell>
          <cell r="BF67">
            <v>19843</v>
          </cell>
          <cell r="BH67">
            <v>0.23542339598310361</v>
          </cell>
          <cell r="BI67">
            <v>0.17283052486549333</v>
          </cell>
          <cell r="BJ67">
            <v>0.40566133077833433</v>
          </cell>
        </row>
        <row r="68">
          <cell r="B68">
            <v>60</v>
          </cell>
          <cell r="C68">
            <v>14</v>
          </cell>
          <cell r="D68">
            <v>4</v>
          </cell>
          <cell r="E68" t="str">
            <v>Sonbhadra</v>
          </cell>
          <cell r="H68">
            <v>1075041</v>
          </cell>
          <cell r="I68">
            <v>930958</v>
          </cell>
          <cell r="J68">
            <v>144083</v>
          </cell>
          <cell r="K68">
            <v>1075041</v>
          </cell>
          <cell r="L68">
            <v>930958</v>
          </cell>
          <cell r="M68">
            <v>144083</v>
          </cell>
          <cell r="N68">
            <v>1463468</v>
          </cell>
          <cell r="O68">
            <v>1186754</v>
          </cell>
          <cell r="P68">
            <v>276714</v>
          </cell>
          <cell r="Q68">
            <v>38.18</v>
          </cell>
          <cell r="R68">
            <v>36.130000000000003</v>
          </cell>
          <cell r="S68">
            <v>3.2867277912497883E-2</v>
          </cell>
          <cell r="T68">
            <v>3.1324617645245967E-2</v>
          </cell>
          <cell r="U68">
            <v>3.132565264149223E-2</v>
          </cell>
          <cell r="W68">
            <v>597</v>
          </cell>
          <cell r="X68">
            <v>597</v>
          </cell>
          <cell r="Y68">
            <v>602</v>
          </cell>
          <cell r="Z68">
            <v>602</v>
          </cell>
          <cell r="AA68">
            <v>602</v>
          </cell>
          <cell r="AC68">
            <v>9142</v>
          </cell>
          <cell r="AD68">
            <v>9216</v>
          </cell>
          <cell r="AE68">
            <v>9698</v>
          </cell>
          <cell r="AF68">
            <v>9954</v>
          </cell>
          <cell r="AG68">
            <v>10099</v>
          </cell>
          <cell r="AI68">
            <v>6788</v>
          </cell>
          <cell r="AK68">
            <v>192584</v>
          </cell>
          <cell r="AL68">
            <v>162303</v>
          </cell>
          <cell r="AM68">
            <v>30281</v>
          </cell>
          <cell r="AN68">
            <v>192584</v>
          </cell>
          <cell r="AO68">
            <v>162303</v>
          </cell>
          <cell r="AP68">
            <v>30281</v>
          </cell>
          <cell r="AR68">
            <v>246694.37245429266</v>
          </cell>
          <cell r="AS68">
            <v>207905.31265551169</v>
          </cell>
          <cell r="AT68">
            <v>38789.059798780982</v>
          </cell>
          <cell r="AV68">
            <v>0.41</v>
          </cell>
          <cell r="AW68">
            <v>0.32700000000000001</v>
          </cell>
          <cell r="AX68">
            <v>0.75900000000000001</v>
          </cell>
          <cell r="AZ68">
            <v>0.30299999999999999</v>
          </cell>
          <cell r="BA68">
            <v>0.33600000000000002</v>
          </cell>
          <cell r="BB68">
            <v>0.16699999999999998</v>
          </cell>
          <cell r="BD68">
            <v>23798</v>
          </cell>
          <cell r="BE68">
            <v>7745</v>
          </cell>
          <cell r="BF68">
            <v>16053</v>
          </cell>
          <cell r="BH68">
            <v>9.1806495533818477E-2</v>
          </cell>
          <cell r="BI68">
            <v>3.5452594803726992E-2</v>
          </cell>
          <cell r="BJ68">
            <v>0.39385752258695533</v>
          </cell>
        </row>
        <row r="69">
          <cell r="B69">
            <v>61</v>
          </cell>
          <cell r="C69">
            <v>15</v>
          </cell>
          <cell r="D69">
            <v>1</v>
          </cell>
          <cell r="E69" t="str">
            <v>Bijnor</v>
          </cell>
          <cell r="H69">
            <v>2454521</v>
          </cell>
          <cell r="I69">
            <v>1839169</v>
          </cell>
          <cell r="J69">
            <v>615352</v>
          </cell>
          <cell r="K69">
            <v>2454521</v>
          </cell>
          <cell r="L69">
            <v>1839169</v>
          </cell>
          <cell r="M69">
            <v>615352</v>
          </cell>
          <cell r="N69">
            <v>3130586</v>
          </cell>
          <cell r="O69">
            <v>2369001</v>
          </cell>
          <cell r="P69">
            <v>761585</v>
          </cell>
          <cell r="Q69">
            <v>27.76</v>
          </cell>
          <cell r="R69">
            <v>27.16</v>
          </cell>
          <cell r="S69">
            <v>2.4800881524607021E-2</v>
          </cell>
          <cell r="T69">
            <v>2.4318583577521258E-2</v>
          </cell>
          <cell r="U69">
            <v>2.4627219070865403E-2</v>
          </cell>
          <cell r="W69">
            <v>971</v>
          </cell>
          <cell r="X69">
            <v>971</v>
          </cell>
          <cell r="Y69">
            <v>975</v>
          </cell>
          <cell r="Z69">
            <v>975</v>
          </cell>
          <cell r="AA69">
            <v>975</v>
          </cell>
          <cell r="AC69">
            <v>25546</v>
          </cell>
          <cell r="AD69">
            <v>25746</v>
          </cell>
          <cell r="AE69">
            <v>26203</v>
          </cell>
          <cell r="AF69">
            <v>26593</v>
          </cell>
          <cell r="AG69">
            <v>26788</v>
          </cell>
          <cell r="AI69">
            <v>4561</v>
          </cell>
          <cell r="AK69">
            <v>372875</v>
          </cell>
          <cell r="AL69">
            <v>286469</v>
          </cell>
          <cell r="AM69">
            <v>86406</v>
          </cell>
          <cell r="AN69">
            <v>372875</v>
          </cell>
          <cell r="AO69">
            <v>286469</v>
          </cell>
          <cell r="AP69">
            <v>86406</v>
          </cell>
          <cell r="AR69">
            <v>477641.77776395949</v>
          </cell>
          <cell r="AS69">
            <v>366958.26331683196</v>
          </cell>
          <cell r="AT69">
            <v>110683.51444712754</v>
          </cell>
          <cell r="AV69">
            <v>0.41</v>
          </cell>
          <cell r="AW69">
            <v>0.32700000000000001</v>
          </cell>
          <cell r="AX69">
            <v>0.75900000000000001</v>
          </cell>
          <cell r="AZ69">
            <v>0.30299999999999999</v>
          </cell>
          <cell r="BA69">
            <v>0.33600000000000002</v>
          </cell>
          <cell r="BB69">
            <v>0.16699999999999998</v>
          </cell>
          <cell r="BD69">
            <v>161879</v>
          </cell>
          <cell r="BE69">
            <v>93207</v>
          </cell>
          <cell r="BF69">
            <v>68672</v>
          </cell>
          <cell r="BH69">
            <v>0.32253763624540649</v>
          </cell>
          <cell r="BI69">
            <v>0.24172638101876123</v>
          </cell>
          <cell r="BJ69">
            <v>0.59045791346599108</v>
          </cell>
        </row>
        <row r="70">
          <cell r="B70">
            <v>62</v>
          </cell>
          <cell r="C70">
            <v>15</v>
          </cell>
          <cell r="D70">
            <v>1</v>
          </cell>
          <cell r="E70" t="str">
            <v>Jyotiba Phule Nagar</v>
          </cell>
          <cell r="F70" t="str">
            <v>New</v>
          </cell>
          <cell r="G70">
            <v>1</v>
          </cell>
          <cell r="H70">
            <v>0</v>
          </cell>
          <cell r="I70">
            <v>0</v>
          </cell>
          <cell r="J70">
            <v>0</v>
          </cell>
          <cell r="K70">
            <v>1177068</v>
          </cell>
          <cell r="L70">
            <v>851608</v>
          </cell>
          <cell r="M70">
            <v>325460</v>
          </cell>
          <cell r="N70">
            <v>1499193</v>
          </cell>
          <cell r="O70">
            <v>1129758</v>
          </cell>
          <cell r="P70">
            <v>369435</v>
          </cell>
          <cell r="Q70">
            <v>28.25</v>
          </cell>
          <cell r="R70">
            <v>29.72</v>
          </cell>
          <cell r="S70">
            <v>2.5193248361054188E-2</v>
          </cell>
          <cell r="T70">
            <v>2.636230638392334E-2</v>
          </cell>
          <cell r="U70">
            <v>2.4484988701083843E-2</v>
          </cell>
          <cell r="W70">
            <v>6</v>
          </cell>
          <cell r="X70">
            <v>6</v>
          </cell>
          <cell r="Y70">
            <v>9</v>
          </cell>
          <cell r="Z70">
            <v>9</v>
          </cell>
          <cell r="AA70">
            <v>9</v>
          </cell>
          <cell r="AC70">
            <v>0</v>
          </cell>
          <cell r="AD70">
            <v>175</v>
          </cell>
          <cell r="AE70">
            <v>0</v>
          </cell>
          <cell r="AF70">
            <v>0</v>
          </cell>
          <cell r="AG70">
            <v>0</v>
          </cell>
          <cell r="AI70">
            <v>2321</v>
          </cell>
          <cell r="AK70">
            <v>0</v>
          </cell>
          <cell r="AL70">
            <v>0</v>
          </cell>
          <cell r="AM70">
            <v>0</v>
          </cell>
          <cell r="AN70">
            <v>172103</v>
          </cell>
          <cell r="AO70">
            <v>128464</v>
          </cell>
          <cell r="AP70">
            <v>43639</v>
          </cell>
          <cell r="AR70">
            <v>220458.82099500025</v>
          </cell>
          <cell r="AS70">
            <v>164558.56074735313</v>
          </cell>
          <cell r="AT70">
            <v>55900.260247647144</v>
          </cell>
          <cell r="AV70">
            <v>0.41</v>
          </cell>
          <cell r="AW70">
            <v>0.32700000000000001</v>
          </cell>
          <cell r="AX70">
            <v>0.75900000000000001</v>
          </cell>
          <cell r="AZ70">
            <v>0.30299999999999999</v>
          </cell>
          <cell r="BA70">
            <v>0.33600000000000002</v>
          </cell>
          <cell r="BB70">
            <v>0.16699999999999998</v>
          </cell>
          <cell r="BD70">
            <v>38159</v>
          </cell>
          <cell r="BE70">
            <v>11529</v>
          </cell>
          <cell r="BF70">
            <v>26630</v>
          </cell>
          <cell r="BH70">
            <v>0.16472582699065666</v>
          </cell>
          <cell r="BI70">
            <v>6.6675050137284197E-2</v>
          </cell>
          <cell r="BJ70">
            <v>0.45336660697396602</v>
          </cell>
        </row>
        <row r="71">
          <cell r="B71">
            <v>63</v>
          </cell>
          <cell r="C71">
            <v>15</v>
          </cell>
          <cell r="D71">
            <v>1</v>
          </cell>
          <cell r="E71" t="str">
            <v>Moradabad</v>
          </cell>
          <cell r="F71" t="str">
            <v>Split</v>
          </cell>
          <cell r="G71">
            <v>2</v>
          </cell>
          <cell r="H71">
            <v>4121035</v>
          </cell>
          <cell r="I71">
            <v>2981566</v>
          </cell>
          <cell r="J71">
            <v>1139469</v>
          </cell>
          <cell r="K71">
            <v>2943967</v>
          </cell>
          <cell r="L71">
            <v>2129958</v>
          </cell>
          <cell r="M71">
            <v>814009</v>
          </cell>
          <cell r="N71">
            <v>3749630</v>
          </cell>
          <cell r="O71">
            <v>2586152</v>
          </cell>
          <cell r="P71">
            <v>1163478</v>
          </cell>
          <cell r="Q71">
            <v>31.89</v>
          </cell>
          <cell r="R71">
            <v>26.45</v>
          </cell>
          <cell r="S71">
            <v>2.8066450579064206E-2</v>
          </cell>
          <cell r="T71">
            <v>2.3745211448876979E-2</v>
          </cell>
          <cell r="U71">
            <v>2.4484867213547812E-2</v>
          </cell>
          <cell r="W71">
            <v>638</v>
          </cell>
          <cell r="X71">
            <v>640</v>
          </cell>
          <cell r="Y71">
            <v>641</v>
          </cell>
          <cell r="Z71">
            <v>641</v>
          </cell>
          <cell r="AA71">
            <v>641</v>
          </cell>
          <cell r="AC71">
            <v>8628</v>
          </cell>
          <cell r="AD71">
            <v>8807</v>
          </cell>
          <cell r="AE71">
            <v>8945</v>
          </cell>
          <cell r="AF71">
            <v>9006</v>
          </cell>
          <cell r="AG71">
            <v>9041</v>
          </cell>
          <cell r="AI71">
            <v>3647</v>
          </cell>
          <cell r="AK71">
            <v>602550</v>
          </cell>
          <cell r="AL71">
            <v>449767</v>
          </cell>
          <cell r="AM71">
            <v>152783</v>
          </cell>
          <cell r="AN71">
            <v>430447</v>
          </cell>
          <cell r="AO71">
            <v>321303</v>
          </cell>
          <cell r="AP71">
            <v>109144</v>
          </cell>
          <cell r="AR71">
            <v>551389.79634773871</v>
          </cell>
          <cell r="AS71">
            <v>411579.58061252022</v>
          </cell>
          <cell r="AT71">
            <v>139810.21573521849</v>
          </cell>
          <cell r="AV71">
            <v>0.41</v>
          </cell>
          <cell r="AW71">
            <v>0.32700000000000001</v>
          </cell>
          <cell r="AX71">
            <v>0.75900000000000001</v>
          </cell>
          <cell r="AZ71">
            <v>0.30299999999999999</v>
          </cell>
          <cell r="BA71">
            <v>0.33600000000000002</v>
          </cell>
          <cell r="BB71">
            <v>0.16699999999999998</v>
          </cell>
          <cell r="BD71">
            <v>176984</v>
          </cell>
          <cell r="BE71">
            <v>60869</v>
          </cell>
          <cell r="BF71">
            <v>116115</v>
          </cell>
          <cell r="BH71">
            <v>0.30546923219786748</v>
          </cell>
          <cell r="BI71">
            <v>0.1407455066244844</v>
          </cell>
          <cell r="BJ71">
            <v>0.79039031991597131</v>
          </cell>
        </row>
        <row r="72">
          <cell r="B72">
            <v>64</v>
          </cell>
          <cell r="C72">
            <v>15</v>
          </cell>
          <cell r="D72">
            <v>1</v>
          </cell>
          <cell r="E72" t="str">
            <v>Rampur</v>
          </cell>
          <cell r="H72">
            <v>1502141</v>
          </cell>
          <cell r="I72">
            <v>1109425</v>
          </cell>
          <cell r="J72">
            <v>392716</v>
          </cell>
          <cell r="K72">
            <v>1502141</v>
          </cell>
          <cell r="L72">
            <v>1109425</v>
          </cell>
          <cell r="M72">
            <v>392716</v>
          </cell>
          <cell r="N72">
            <v>1922450</v>
          </cell>
          <cell r="O72">
            <v>1442386</v>
          </cell>
          <cell r="P72">
            <v>480064</v>
          </cell>
          <cell r="Q72">
            <v>27.45</v>
          </cell>
          <cell r="R72">
            <v>27.98</v>
          </cell>
          <cell r="S72">
            <v>2.4551949395413608E-2</v>
          </cell>
          <cell r="T72">
            <v>2.4977213459784542E-2</v>
          </cell>
          <cell r="U72">
            <v>2.4977743861476887E-2</v>
          </cell>
          <cell r="W72">
            <v>0</v>
          </cell>
          <cell r="X72">
            <v>0</v>
          </cell>
          <cell r="Y72">
            <v>0</v>
          </cell>
          <cell r="Z72">
            <v>0</v>
          </cell>
          <cell r="AA72">
            <v>0</v>
          </cell>
          <cell r="AC72">
            <v>21</v>
          </cell>
          <cell r="AD72">
            <v>21</v>
          </cell>
          <cell r="AE72">
            <v>21</v>
          </cell>
          <cell r="AF72">
            <v>21</v>
          </cell>
          <cell r="AG72">
            <v>21</v>
          </cell>
          <cell r="AI72">
            <v>2367</v>
          </cell>
          <cell r="AK72">
            <v>224785</v>
          </cell>
          <cell r="AL72">
            <v>170500</v>
          </cell>
          <cell r="AM72">
            <v>54285</v>
          </cell>
          <cell r="AN72">
            <v>224785</v>
          </cell>
          <cell r="AO72">
            <v>170500</v>
          </cell>
          <cell r="AP72">
            <v>54285</v>
          </cell>
          <cell r="AR72">
            <v>287942.8951114224</v>
          </cell>
          <cell r="AS72">
            <v>218405.42570232676</v>
          </cell>
          <cell r="AT72">
            <v>69537.469409095647</v>
          </cell>
          <cell r="AV72">
            <v>0.41</v>
          </cell>
          <cell r="AW72">
            <v>0.32700000000000001</v>
          </cell>
          <cell r="AX72">
            <v>0.75900000000000001</v>
          </cell>
          <cell r="AZ72">
            <v>0.30299999999999999</v>
          </cell>
          <cell r="BA72">
            <v>0.33600000000000002</v>
          </cell>
          <cell r="BB72">
            <v>0.16699999999999998</v>
          </cell>
          <cell r="BD72">
            <v>57996</v>
          </cell>
          <cell r="BE72">
            <v>26654</v>
          </cell>
          <cell r="BF72">
            <v>31342</v>
          </cell>
          <cell r="BH72">
            <v>0.19168311849293929</v>
          </cell>
          <cell r="BI72">
            <v>0.11614249793283994</v>
          </cell>
          <cell r="BJ72">
            <v>0.42894342622982679</v>
          </cell>
        </row>
        <row r="73">
          <cell r="B73">
            <v>65</v>
          </cell>
          <cell r="C73">
            <v>16</v>
          </cell>
          <cell r="D73">
            <v>1</v>
          </cell>
          <cell r="E73" t="str">
            <v>Muzaffarnagar</v>
          </cell>
          <cell r="H73">
            <v>2842543</v>
          </cell>
          <cell r="I73">
            <v>2143313</v>
          </cell>
          <cell r="J73">
            <v>699230</v>
          </cell>
          <cell r="K73">
            <v>2842543</v>
          </cell>
          <cell r="L73">
            <v>2143313</v>
          </cell>
          <cell r="M73">
            <v>699230</v>
          </cell>
          <cell r="N73">
            <v>3541952</v>
          </cell>
          <cell r="O73">
            <v>2638123</v>
          </cell>
          <cell r="P73">
            <v>903829</v>
          </cell>
          <cell r="Q73">
            <v>26.42</v>
          </cell>
          <cell r="R73">
            <v>24.61</v>
          </cell>
          <cell r="S73">
            <v>2.372092071282661E-2</v>
          </cell>
          <cell r="T73">
            <v>2.2245693406858003E-2</v>
          </cell>
          <cell r="U73">
            <v>2.2241628923095336E-2</v>
          </cell>
          <cell r="W73">
            <v>205</v>
          </cell>
          <cell r="X73">
            <v>205</v>
          </cell>
          <cell r="Y73">
            <v>210</v>
          </cell>
          <cell r="Z73">
            <v>210</v>
          </cell>
          <cell r="AA73">
            <v>210</v>
          </cell>
          <cell r="AC73">
            <v>9444</v>
          </cell>
          <cell r="AD73">
            <v>9585</v>
          </cell>
          <cell r="AE73">
            <v>9726</v>
          </cell>
          <cell r="AF73">
            <v>9843</v>
          </cell>
          <cell r="AG73">
            <v>9965</v>
          </cell>
          <cell r="AI73">
            <v>4008</v>
          </cell>
          <cell r="AK73">
            <v>424027</v>
          </cell>
          <cell r="AL73">
            <v>324619</v>
          </cell>
          <cell r="AM73">
            <v>99408</v>
          </cell>
          <cell r="AN73">
            <v>424027</v>
          </cell>
          <cell r="AO73">
            <v>324619</v>
          </cell>
          <cell r="AP73">
            <v>99408</v>
          </cell>
          <cell r="AR73">
            <v>543165.967415135</v>
          </cell>
          <cell r="AS73">
            <v>415827.27792412677</v>
          </cell>
          <cell r="AT73">
            <v>127338.6894910082</v>
          </cell>
          <cell r="AV73">
            <v>0.41</v>
          </cell>
          <cell r="AW73">
            <v>0.32700000000000001</v>
          </cell>
          <cell r="AX73">
            <v>0.75900000000000001</v>
          </cell>
          <cell r="AZ73">
            <v>0.30299999999999999</v>
          </cell>
          <cell r="BA73">
            <v>0.33600000000000002</v>
          </cell>
          <cell r="BB73">
            <v>0.16699999999999998</v>
          </cell>
          <cell r="BD73">
            <v>221450</v>
          </cell>
          <cell r="BE73">
            <v>130889</v>
          </cell>
          <cell r="BF73">
            <v>90561</v>
          </cell>
          <cell r="BH73">
            <v>0.38800321634736418</v>
          </cell>
          <cell r="BI73">
            <v>0.29955899607652953</v>
          </cell>
          <cell r="BJ73">
            <v>0.67681975364917191</v>
          </cell>
        </row>
        <row r="74">
          <cell r="B74">
            <v>66</v>
          </cell>
          <cell r="C74">
            <v>16</v>
          </cell>
          <cell r="D74">
            <v>1</v>
          </cell>
          <cell r="E74" t="str">
            <v>Saharanpur</v>
          </cell>
          <cell r="H74">
            <v>2309029</v>
          </cell>
          <cell r="I74">
            <v>1719377</v>
          </cell>
          <cell r="J74">
            <v>589652</v>
          </cell>
          <cell r="K74">
            <v>2309029</v>
          </cell>
          <cell r="L74">
            <v>1719377</v>
          </cell>
          <cell r="M74">
            <v>589652</v>
          </cell>
          <cell r="N74">
            <v>2848152</v>
          </cell>
          <cell r="O74">
            <v>2103408</v>
          </cell>
          <cell r="P74">
            <v>744744</v>
          </cell>
          <cell r="Q74">
            <v>26.76</v>
          </cell>
          <cell r="R74">
            <v>23.35</v>
          </cell>
          <cell r="S74">
            <v>2.3995912472692504E-2</v>
          </cell>
          <cell r="T74">
            <v>2.1207311117154015E-2</v>
          </cell>
          <cell r="U74">
            <v>2.120604646314872E-2</v>
          </cell>
          <cell r="X74">
            <v>0</v>
          </cell>
          <cell r="Y74">
            <v>0</v>
          </cell>
          <cell r="Z74">
            <v>0</v>
          </cell>
          <cell r="AA74">
            <v>0</v>
          </cell>
          <cell r="AD74">
            <v>0</v>
          </cell>
          <cell r="AE74">
            <v>0</v>
          </cell>
          <cell r="AF74">
            <v>0</v>
          </cell>
          <cell r="AG74">
            <v>0</v>
          </cell>
          <cell r="AI74">
            <v>3689</v>
          </cell>
          <cell r="AK74">
            <v>367287</v>
          </cell>
          <cell r="AL74">
            <v>275735</v>
          </cell>
          <cell r="AM74">
            <v>91552</v>
          </cell>
          <cell r="AN74">
            <v>367287</v>
          </cell>
          <cell r="AO74">
            <v>275735</v>
          </cell>
          <cell r="AP74">
            <v>91552</v>
          </cell>
          <cell r="AR74">
            <v>470483.71606997354</v>
          </cell>
          <cell r="AS74">
            <v>353208.32877437578</v>
          </cell>
          <cell r="AT74">
            <v>117275.38729559777</v>
          </cell>
          <cell r="AV74">
            <v>0.41</v>
          </cell>
          <cell r="AW74">
            <v>0.32700000000000001</v>
          </cell>
          <cell r="AX74">
            <v>0.75900000000000001</v>
          </cell>
          <cell r="AZ74">
            <v>0.30299999999999999</v>
          </cell>
          <cell r="BA74">
            <v>0.33600000000000002</v>
          </cell>
          <cell r="BB74">
            <v>0.16699999999999998</v>
          </cell>
          <cell r="BD74">
            <v>191369</v>
          </cell>
          <cell r="BE74">
            <v>94914</v>
          </cell>
          <cell r="BF74">
            <v>96455</v>
          </cell>
          <cell r="BH74">
            <v>0.38709644499907664</v>
          </cell>
          <cell r="BI74">
            <v>0.25573580250499112</v>
          </cell>
          <cell r="BJ74">
            <v>0.78272654328318492</v>
          </cell>
        </row>
        <row r="75">
          <cell r="B75">
            <v>67</v>
          </cell>
          <cell r="C75">
            <v>17</v>
          </cell>
          <cell r="D75">
            <v>4</v>
          </cell>
          <cell r="E75" t="str">
            <v>Chandauli</v>
          </cell>
          <cell r="F75" t="str">
            <v>New</v>
          </cell>
          <cell r="G75">
            <v>1</v>
          </cell>
          <cell r="H75">
            <v>0</v>
          </cell>
          <cell r="I75">
            <v>0</v>
          </cell>
          <cell r="J75">
            <v>0</v>
          </cell>
          <cell r="K75">
            <v>1298141</v>
          </cell>
          <cell r="L75">
            <v>945002</v>
          </cell>
          <cell r="M75">
            <v>353139</v>
          </cell>
          <cell r="N75">
            <v>1639777</v>
          </cell>
          <cell r="O75">
            <v>1466354</v>
          </cell>
          <cell r="P75">
            <v>173423</v>
          </cell>
          <cell r="Q75">
            <v>27.33</v>
          </cell>
          <cell r="R75">
            <v>28.63</v>
          </cell>
          <cell r="S75">
            <v>2.4455442250034265E-2</v>
          </cell>
          <cell r="T75">
            <v>2.5496605067313327E-2</v>
          </cell>
          <cell r="U75">
            <v>2.3637747266854525E-2</v>
          </cell>
          <cell r="W75">
            <v>1</v>
          </cell>
          <cell r="X75">
            <v>1</v>
          </cell>
          <cell r="Y75">
            <v>1</v>
          </cell>
          <cell r="Z75">
            <v>1</v>
          </cell>
          <cell r="AA75">
            <v>1</v>
          </cell>
          <cell r="AC75">
            <v>0</v>
          </cell>
          <cell r="AD75">
            <v>0</v>
          </cell>
          <cell r="AE75">
            <v>0</v>
          </cell>
          <cell r="AF75">
            <v>0</v>
          </cell>
          <cell r="AG75">
            <v>0</v>
          </cell>
          <cell r="AI75">
            <v>2554</v>
          </cell>
          <cell r="AK75">
            <v>0</v>
          </cell>
          <cell r="AL75">
            <v>0</v>
          </cell>
          <cell r="AM75">
            <v>0</v>
          </cell>
          <cell r="AN75">
            <v>163949</v>
          </cell>
          <cell r="AO75">
            <v>119875</v>
          </cell>
          <cell r="AP75">
            <v>44074</v>
          </cell>
          <cell r="AR75">
            <v>210013.78966845028</v>
          </cell>
          <cell r="AS75">
            <v>153556.30736695847</v>
          </cell>
          <cell r="AT75">
            <v>56457.482301491786</v>
          </cell>
          <cell r="AV75">
            <v>0.41</v>
          </cell>
          <cell r="AW75">
            <v>0.32700000000000001</v>
          </cell>
          <cell r="AX75">
            <v>0.75900000000000001</v>
          </cell>
          <cell r="AZ75">
            <v>0.30299999999999999</v>
          </cell>
          <cell r="BA75">
            <v>0.33600000000000002</v>
          </cell>
          <cell r="BB75">
            <v>0.16699999999999998</v>
          </cell>
          <cell r="BD75">
            <v>28022</v>
          </cell>
          <cell r="BE75">
            <v>18573</v>
          </cell>
          <cell r="BF75">
            <v>9449</v>
          </cell>
          <cell r="BH75">
            <v>0.12698239354220275</v>
          </cell>
          <cell r="BI75">
            <v>0.11510828698016799</v>
          </cell>
          <cell r="BJ75">
            <v>0.15927827147758239</v>
          </cell>
        </row>
        <row r="76">
          <cell r="B76">
            <v>68</v>
          </cell>
          <cell r="C76">
            <v>17</v>
          </cell>
          <cell r="D76">
            <v>4</v>
          </cell>
          <cell r="E76" t="str">
            <v>Ghazipur</v>
          </cell>
          <cell r="H76">
            <v>2416617</v>
          </cell>
          <cell r="I76">
            <v>2238315</v>
          </cell>
          <cell r="J76">
            <v>178302</v>
          </cell>
          <cell r="K76">
            <v>2416617</v>
          </cell>
          <cell r="L76">
            <v>2238315</v>
          </cell>
          <cell r="M76">
            <v>178302</v>
          </cell>
          <cell r="N76">
            <v>3049337</v>
          </cell>
          <cell r="O76">
            <v>2816348</v>
          </cell>
          <cell r="P76">
            <v>232989</v>
          </cell>
          <cell r="Q76">
            <v>24.27</v>
          </cell>
          <cell r="R76">
            <v>26.18</v>
          </cell>
          <cell r="S76">
            <v>2.1966429283679201E-2</v>
          </cell>
          <cell r="T76">
            <v>2.3526407844567165E-2</v>
          </cell>
          <cell r="U76">
            <v>2.352807503969867E-2</v>
          </cell>
          <cell r="W76">
            <v>844</v>
          </cell>
          <cell r="X76">
            <v>848</v>
          </cell>
          <cell r="Y76">
            <v>857</v>
          </cell>
          <cell r="Z76">
            <v>857</v>
          </cell>
          <cell r="AA76">
            <v>857</v>
          </cell>
          <cell r="AC76">
            <v>15254</v>
          </cell>
          <cell r="AD76">
            <v>15405</v>
          </cell>
          <cell r="AE76">
            <v>15893</v>
          </cell>
          <cell r="AF76">
            <v>16403</v>
          </cell>
          <cell r="AG76">
            <v>16520</v>
          </cell>
          <cell r="AI76">
            <v>3377</v>
          </cell>
          <cell r="AK76">
            <v>341149</v>
          </cell>
          <cell r="AL76">
            <v>318075</v>
          </cell>
          <cell r="AM76">
            <v>23074</v>
          </cell>
          <cell r="AN76">
            <v>341149</v>
          </cell>
          <cell r="AO76">
            <v>318075</v>
          </cell>
          <cell r="AP76">
            <v>23074</v>
          </cell>
          <cell r="AR76">
            <v>437001.7159702233</v>
          </cell>
          <cell r="AS76">
            <v>407444.60868192132</v>
          </cell>
          <cell r="AT76">
            <v>29557.107288301981</v>
          </cell>
          <cell r="AV76">
            <v>0.41</v>
          </cell>
          <cell r="AW76">
            <v>0.32700000000000001</v>
          </cell>
          <cell r="AX76">
            <v>0.75900000000000001</v>
          </cell>
          <cell r="AZ76">
            <v>0.30299999999999999</v>
          </cell>
          <cell r="BA76">
            <v>0.33600000000000002</v>
          </cell>
          <cell r="BB76">
            <v>0.16699999999999998</v>
          </cell>
          <cell r="BD76">
            <v>108922</v>
          </cell>
          <cell r="BE76">
            <v>87767</v>
          </cell>
          <cell r="BF76">
            <v>21155</v>
          </cell>
          <cell r="BH76">
            <v>0.23720544661178103</v>
          </cell>
          <cell r="BI76">
            <v>0.20500047638641103</v>
          </cell>
          <cell r="BJ76">
            <v>0.68115083555321121</v>
          </cell>
        </row>
        <row r="77">
          <cell r="B77">
            <v>69</v>
          </cell>
          <cell r="C77">
            <v>17</v>
          </cell>
          <cell r="D77">
            <v>4</v>
          </cell>
          <cell r="E77" t="str">
            <v>Jaunpur</v>
          </cell>
          <cell r="H77">
            <v>3214636</v>
          </cell>
          <cell r="I77">
            <v>2993297</v>
          </cell>
          <cell r="J77">
            <v>221339</v>
          </cell>
          <cell r="K77">
            <v>3214636</v>
          </cell>
          <cell r="L77">
            <v>2993297</v>
          </cell>
          <cell r="M77">
            <v>221339</v>
          </cell>
          <cell r="N77">
            <v>3911305</v>
          </cell>
          <cell r="O77">
            <v>3622168</v>
          </cell>
          <cell r="P77">
            <v>289137</v>
          </cell>
          <cell r="Q77">
            <v>26.92</v>
          </cell>
          <cell r="R77">
            <v>21.67</v>
          </cell>
          <cell r="S77">
            <v>2.4125090730155119E-2</v>
          </cell>
          <cell r="T77">
            <v>1.9807850391679871E-2</v>
          </cell>
          <cell r="U77">
            <v>1.9809346460711197E-2</v>
          </cell>
          <cell r="X77">
            <v>0</v>
          </cell>
          <cell r="Y77">
            <v>0</v>
          </cell>
          <cell r="Z77">
            <v>0</v>
          </cell>
          <cell r="AA77">
            <v>0</v>
          </cell>
          <cell r="AD77">
            <v>0</v>
          </cell>
          <cell r="AE77">
            <v>0</v>
          </cell>
          <cell r="AF77">
            <v>0</v>
          </cell>
          <cell r="AG77">
            <v>0</v>
          </cell>
          <cell r="AI77">
            <v>4038</v>
          </cell>
          <cell r="AK77">
            <v>416729</v>
          </cell>
          <cell r="AL77">
            <v>387440</v>
          </cell>
          <cell r="AM77">
            <v>29289</v>
          </cell>
          <cell r="AN77">
            <v>416729</v>
          </cell>
          <cell r="AO77">
            <v>387440</v>
          </cell>
          <cell r="AP77">
            <v>29289</v>
          </cell>
          <cell r="AR77">
            <v>533817.44661293214</v>
          </cell>
          <cell r="AS77">
            <v>496299.10929096473</v>
          </cell>
          <cell r="AT77">
            <v>37518.337321967439</v>
          </cell>
          <cell r="AV77">
            <v>0.41</v>
          </cell>
          <cell r="AW77">
            <v>0.32700000000000001</v>
          </cell>
          <cell r="AX77">
            <v>0.75900000000000001</v>
          </cell>
          <cell r="AZ77">
            <v>0.30299999999999999</v>
          </cell>
          <cell r="BA77">
            <v>0.33600000000000002</v>
          </cell>
          <cell r="BB77">
            <v>0.16699999999999998</v>
          </cell>
          <cell r="BD77">
            <v>125326</v>
          </cell>
          <cell r="BE77">
            <v>93244</v>
          </cell>
          <cell r="BF77">
            <v>32082</v>
          </cell>
          <cell r="BH77">
            <v>0.2234295480609054</v>
          </cell>
          <cell r="BI77">
            <v>0.17880085532411252</v>
          </cell>
          <cell r="BJ77">
            <v>0.8137856788247767</v>
          </cell>
        </row>
        <row r="78">
          <cell r="B78">
            <v>70</v>
          </cell>
          <cell r="C78">
            <v>17</v>
          </cell>
          <cell r="D78">
            <v>4</v>
          </cell>
          <cell r="E78" t="str">
            <v>Varanasi</v>
          </cell>
          <cell r="F78" t="str">
            <v>Split</v>
          </cell>
          <cell r="G78">
            <v>2</v>
          </cell>
          <cell r="H78">
            <v>4860582</v>
          </cell>
          <cell r="I78">
            <v>3538334</v>
          </cell>
          <cell r="J78">
            <v>1322248</v>
          </cell>
          <cell r="K78">
            <v>2492077</v>
          </cell>
          <cell r="L78">
            <v>1814145</v>
          </cell>
          <cell r="M78">
            <v>677932</v>
          </cell>
          <cell r="N78">
            <v>3147927</v>
          </cell>
          <cell r="O78">
            <v>1879405</v>
          </cell>
          <cell r="P78">
            <v>1268522</v>
          </cell>
          <cell r="Q78">
            <v>30.65</v>
          </cell>
          <cell r="R78">
            <v>25.51</v>
          </cell>
          <cell r="S78">
            <v>2.7095771857297279E-2</v>
          </cell>
          <cell r="T78">
            <v>2.2981625140236606E-2</v>
          </cell>
          <cell r="U78">
            <v>2.3637811315496915E-2</v>
          </cell>
          <cell r="W78">
            <v>296</v>
          </cell>
          <cell r="X78">
            <v>300</v>
          </cell>
          <cell r="Y78">
            <v>302</v>
          </cell>
          <cell r="Z78">
            <v>302</v>
          </cell>
          <cell r="AA78">
            <v>302</v>
          </cell>
          <cell r="AC78">
            <v>6029</v>
          </cell>
          <cell r="AD78">
            <v>6070</v>
          </cell>
          <cell r="AE78">
            <v>6154</v>
          </cell>
          <cell r="AF78">
            <v>6214</v>
          </cell>
          <cell r="AG78">
            <v>6249</v>
          </cell>
          <cell r="AI78">
            <v>1578</v>
          </cell>
          <cell r="AK78">
            <v>613863</v>
          </cell>
          <cell r="AL78">
            <v>448837</v>
          </cell>
          <cell r="AM78">
            <v>165026</v>
          </cell>
          <cell r="AN78">
            <v>314734</v>
          </cell>
          <cell r="AO78">
            <v>230123</v>
          </cell>
          <cell r="AP78">
            <v>84611</v>
          </cell>
          <cell r="AR78">
            <v>403164.88711434673</v>
          </cell>
          <cell r="AS78">
            <v>294780.71424572752</v>
          </cell>
          <cell r="AT78">
            <v>108384.17286861918</v>
          </cell>
          <cell r="AV78">
            <v>0.41</v>
          </cell>
          <cell r="AW78">
            <v>0.32700000000000001</v>
          </cell>
          <cell r="AX78">
            <v>0.75900000000000001</v>
          </cell>
          <cell r="AZ78">
            <v>0.30299999999999999</v>
          </cell>
          <cell r="BA78">
            <v>0.33600000000000002</v>
          </cell>
          <cell r="BB78">
            <v>0.16699999999999998</v>
          </cell>
          <cell r="BD78">
            <v>218343</v>
          </cell>
          <cell r="BE78">
            <v>79568</v>
          </cell>
          <cell r="BF78">
            <v>138775</v>
          </cell>
          <cell r="BH78">
            <v>0.51540516235749068</v>
          </cell>
          <cell r="BI78">
            <v>0.25688075389999671</v>
          </cell>
          <cell r="BJ78">
            <v>1.2185337443085831</v>
          </cell>
        </row>
      </sheetData>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row>
        <row r="92">
          <cell r="B92">
            <v>1</v>
          </cell>
          <cell r="C92">
            <v>1</v>
          </cell>
          <cell r="D92" t="str">
            <v xml:space="preserve">Agra </v>
          </cell>
          <cell r="K92">
            <v>13072987</v>
          </cell>
          <cell r="L92">
            <v>9721444</v>
          </cell>
          <cell r="M92">
            <v>3351543</v>
          </cell>
          <cell r="N92">
            <v>16431521</v>
          </cell>
          <cell r="O92">
            <v>11828633</v>
          </cell>
          <cell r="P92">
            <v>4602888</v>
          </cell>
          <cell r="R92">
            <v>2.3128762111950696E-2</v>
          </cell>
          <cell r="S92">
            <v>1.9812610326953362E-2</v>
          </cell>
          <cell r="T92">
            <v>3.2234953820124757E-2</v>
          </cell>
          <cell r="W92">
            <v>2525</v>
          </cell>
          <cell r="X92">
            <v>2552</v>
          </cell>
          <cell r="AC92">
            <v>79288</v>
          </cell>
          <cell r="AD92">
            <v>95744</v>
          </cell>
          <cell r="AI92">
            <v>22410</v>
          </cell>
          <cell r="AK92">
            <v>1961065</v>
          </cell>
          <cell r="AL92">
            <v>1491857</v>
          </cell>
          <cell r="AM92">
            <v>469208</v>
          </cell>
          <cell r="AR92">
            <v>2512065.9012019555</v>
          </cell>
          <cell r="AS92">
            <v>1911024.4174310621</v>
          </cell>
          <cell r="AT92">
            <v>601041.48377089342</v>
          </cell>
        </row>
        <row r="93">
          <cell r="B93">
            <v>2</v>
          </cell>
          <cell r="C93">
            <v>3</v>
          </cell>
          <cell r="D93" t="str">
            <v xml:space="preserve">Azamgarh </v>
          </cell>
          <cell r="K93">
            <v>6861940</v>
          </cell>
          <cell r="L93">
            <v>6168139</v>
          </cell>
          <cell r="M93">
            <v>693801</v>
          </cell>
          <cell r="N93">
            <v>8552514</v>
          </cell>
          <cell r="O93">
            <v>7622197</v>
          </cell>
          <cell r="P93">
            <v>930317</v>
          </cell>
          <cell r="R93">
            <v>2.2267815069423769E-2</v>
          </cell>
          <cell r="S93">
            <v>2.1392352231079936E-2</v>
          </cell>
          <cell r="T93">
            <v>2.9768501588691709E-2</v>
          </cell>
          <cell r="W93">
            <v>881</v>
          </cell>
          <cell r="X93">
            <v>887</v>
          </cell>
          <cell r="AC93">
            <v>31642</v>
          </cell>
          <cell r="AD93">
            <v>33319</v>
          </cell>
          <cell r="AI93">
            <v>8904</v>
          </cell>
          <cell r="AK93">
            <v>913448</v>
          </cell>
          <cell r="AL93">
            <v>831824</v>
          </cell>
          <cell r="AM93">
            <v>81624</v>
          </cell>
          <cell r="AR93">
            <v>1170099.7026213431</v>
          </cell>
          <cell r="AS93">
            <v>1065541.7878557905</v>
          </cell>
          <cell r="AT93">
            <v>104557.91476555262</v>
          </cell>
        </row>
        <row r="94">
          <cell r="B94">
            <v>3</v>
          </cell>
          <cell r="C94">
            <v>2</v>
          </cell>
          <cell r="D94" t="str">
            <v xml:space="preserve">Allahabad </v>
          </cell>
          <cell r="K94">
            <v>9031254</v>
          </cell>
          <cell r="L94">
            <v>7698775</v>
          </cell>
          <cell r="M94">
            <v>1332479</v>
          </cell>
          <cell r="N94">
            <v>11269450</v>
          </cell>
          <cell r="O94">
            <v>9582276</v>
          </cell>
          <cell r="P94">
            <v>1687174</v>
          </cell>
          <cell r="R94">
            <v>2.2387347888586762E-2</v>
          </cell>
          <cell r="S94">
            <v>2.2126633536880602E-2</v>
          </cell>
          <cell r="T94">
            <v>2.3882098989907563E-2</v>
          </cell>
          <cell r="W94">
            <v>1577</v>
          </cell>
          <cell r="X94">
            <v>1602</v>
          </cell>
          <cell r="AC94">
            <v>46930</v>
          </cell>
          <cell r="AD94">
            <v>42143</v>
          </cell>
          <cell r="AI94">
            <v>15130</v>
          </cell>
          <cell r="AK94">
            <v>1466236</v>
          </cell>
          <cell r="AL94">
            <v>1265392</v>
          </cell>
          <cell r="AM94">
            <v>200844</v>
          </cell>
          <cell r="AR94">
            <v>1878204.6789447318</v>
          </cell>
          <cell r="AS94">
            <v>1620929.4923185846</v>
          </cell>
          <cell r="AT94">
            <v>257275.1866261473</v>
          </cell>
        </row>
        <row r="95">
          <cell r="B95">
            <v>4</v>
          </cell>
          <cell r="C95">
            <v>1</v>
          </cell>
          <cell r="D95" t="str">
            <v xml:space="preserve">Bareilly </v>
          </cell>
          <cell r="K95">
            <v>8553452</v>
          </cell>
          <cell r="L95">
            <v>6543195</v>
          </cell>
          <cell r="M95">
            <v>2010257</v>
          </cell>
          <cell r="N95">
            <v>10861192</v>
          </cell>
          <cell r="O95">
            <v>8310267</v>
          </cell>
          <cell r="P95">
            <v>2550925</v>
          </cell>
          <cell r="R95">
            <v>2.4173670660821989E-2</v>
          </cell>
          <cell r="S95">
            <v>2.4194670032591015E-2</v>
          </cell>
          <cell r="T95">
            <v>2.4105292860051142E-2</v>
          </cell>
          <cell r="W95">
            <v>686</v>
          </cell>
          <cell r="X95">
            <v>688</v>
          </cell>
          <cell r="AC95">
            <v>14369</v>
          </cell>
          <cell r="AD95">
            <v>15217</v>
          </cell>
          <cell r="AI95">
            <v>17362</v>
          </cell>
          <cell r="AK95">
            <v>1283676</v>
          </cell>
          <cell r="AL95">
            <v>1004893</v>
          </cell>
          <cell r="AM95">
            <v>278783</v>
          </cell>
          <cell r="AR95">
            <v>1644350.7521634018</v>
          </cell>
          <cell r="AS95">
            <v>1287238.0261013974</v>
          </cell>
          <cell r="AT95">
            <v>357112.72606200445</v>
          </cell>
        </row>
        <row r="96">
          <cell r="B96">
            <v>5</v>
          </cell>
          <cell r="C96">
            <v>3</v>
          </cell>
          <cell r="D96" t="str">
            <v xml:space="preserve">Basti </v>
          </cell>
          <cell r="K96">
            <v>4446407</v>
          </cell>
          <cell r="L96">
            <v>4211073</v>
          </cell>
          <cell r="M96">
            <v>235334</v>
          </cell>
          <cell r="N96">
            <v>5532020</v>
          </cell>
          <cell r="O96">
            <v>5237887</v>
          </cell>
          <cell r="P96">
            <v>294133</v>
          </cell>
          <cell r="R96">
            <v>2.2086031185979405E-2</v>
          </cell>
          <cell r="S96">
            <v>2.2059867482047801E-2</v>
          </cell>
          <cell r="T96">
            <v>2.2553189273764707E-2</v>
          </cell>
          <cell r="W96">
            <v>409</v>
          </cell>
          <cell r="X96">
            <v>411</v>
          </cell>
          <cell r="AC96">
            <v>18968</v>
          </cell>
          <cell r="AD96">
            <v>20250</v>
          </cell>
          <cell r="AI96">
            <v>7228</v>
          </cell>
          <cell r="AK96">
            <v>676346</v>
          </cell>
          <cell r="AL96">
            <v>643009</v>
          </cell>
          <cell r="AM96">
            <v>33337</v>
          </cell>
          <cell r="AR96">
            <v>866379.0970795654</v>
          </cell>
          <cell r="AS96">
            <v>823675.39223124599</v>
          </cell>
          <cell r="AT96">
            <v>42703.704848319459</v>
          </cell>
        </row>
        <row r="97">
          <cell r="B97">
            <v>6</v>
          </cell>
          <cell r="C97">
            <v>4</v>
          </cell>
          <cell r="D97" t="str">
            <v xml:space="preserve">Chitrakoot Dham </v>
          </cell>
          <cell r="K97">
            <v>3328630</v>
          </cell>
          <cell r="L97">
            <v>2834564</v>
          </cell>
          <cell r="M97">
            <v>494066</v>
          </cell>
          <cell r="N97">
            <v>4052050</v>
          </cell>
          <cell r="O97">
            <v>3403287</v>
          </cell>
          <cell r="P97">
            <v>648763</v>
          </cell>
          <cell r="R97">
            <v>1.9860865680851214E-2</v>
          </cell>
          <cell r="S97">
            <v>1.8453560412345249E-2</v>
          </cell>
          <cell r="T97">
            <v>2.7614232232819003E-2</v>
          </cell>
          <cell r="W97">
            <v>1283</v>
          </cell>
          <cell r="X97">
            <v>1287</v>
          </cell>
          <cell r="AC97">
            <v>32612</v>
          </cell>
          <cell r="AD97">
            <v>34464</v>
          </cell>
          <cell r="AI97">
            <v>14790</v>
          </cell>
          <cell r="AK97">
            <v>539005</v>
          </cell>
          <cell r="AL97">
            <v>459664</v>
          </cell>
          <cell r="AM97">
            <v>79341</v>
          </cell>
          <cell r="AR97">
            <v>690449.36352306535</v>
          </cell>
          <cell r="AS97">
            <v>588815.90381251811</v>
          </cell>
          <cell r="AT97">
            <v>101633.45971054726</v>
          </cell>
        </row>
        <row r="98">
          <cell r="B98">
            <v>7</v>
          </cell>
          <cell r="C98">
            <v>2</v>
          </cell>
          <cell r="D98" t="str">
            <v xml:space="preserve">Devi Patan </v>
          </cell>
          <cell r="K98">
            <v>6336825</v>
          </cell>
          <cell r="L98">
            <v>5855193</v>
          </cell>
          <cell r="M98">
            <v>481632</v>
          </cell>
          <cell r="N98">
            <v>8009988</v>
          </cell>
          <cell r="O98">
            <v>7407156</v>
          </cell>
          <cell r="P98">
            <v>602832</v>
          </cell>
          <cell r="R98">
            <v>2.3707806678628041E-2</v>
          </cell>
          <cell r="S98">
            <v>2.3790340468880622E-2</v>
          </cell>
          <cell r="T98">
            <v>2.2699624226915516E-2</v>
          </cell>
          <cell r="W98">
            <v>1589</v>
          </cell>
          <cell r="X98">
            <v>1621</v>
          </cell>
          <cell r="AC98">
            <v>10727</v>
          </cell>
          <cell r="AD98">
            <v>11178</v>
          </cell>
          <cell r="AI98">
            <v>14229</v>
          </cell>
          <cell r="AK98">
            <v>1009008</v>
          </cell>
          <cell r="AL98">
            <v>942268</v>
          </cell>
          <cell r="AM98">
            <v>66740</v>
          </cell>
          <cell r="AR98">
            <v>1292509.2186337439</v>
          </cell>
          <cell r="AS98">
            <v>1207017.2649013493</v>
          </cell>
          <cell r="AT98">
            <v>85491.953732394642</v>
          </cell>
        </row>
        <row r="99">
          <cell r="B99">
            <v>8</v>
          </cell>
          <cell r="C99">
            <v>2</v>
          </cell>
          <cell r="D99" t="str">
            <v xml:space="preserve">Faizabad </v>
          </cell>
          <cell r="K99">
            <v>7960590</v>
          </cell>
          <cell r="L99">
            <v>7274321</v>
          </cell>
          <cell r="M99">
            <v>686269</v>
          </cell>
          <cell r="N99">
            <v>9977607</v>
          </cell>
          <cell r="O99">
            <v>9115521</v>
          </cell>
          <cell r="P99">
            <v>862086</v>
          </cell>
          <cell r="R99">
            <v>2.2840966000976515E-2</v>
          </cell>
          <cell r="S99">
            <v>2.2819274367883224E-2</v>
          </cell>
          <cell r="T99">
            <v>2.3070639036858021E-2</v>
          </cell>
          <cell r="W99">
            <v>1261</v>
          </cell>
          <cell r="X99">
            <v>1283</v>
          </cell>
          <cell r="AC99">
            <v>20688</v>
          </cell>
          <cell r="AD99">
            <v>22035</v>
          </cell>
          <cell r="AI99">
            <v>13397</v>
          </cell>
          <cell r="AK99">
            <v>1318407</v>
          </cell>
          <cell r="AL99">
            <v>1218567</v>
          </cell>
          <cell r="AM99">
            <v>99840</v>
          </cell>
          <cell r="AR99">
            <v>1688840.1295245015</v>
          </cell>
          <cell r="AS99">
            <v>1560948.0608903649</v>
          </cell>
          <cell r="AT99">
            <v>127892.06863413667</v>
          </cell>
        </row>
        <row r="100">
          <cell r="B100">
            <v>9</v>
          </cell>
          <cell r="C100">
            <v>3</v>
          </cell>
          <cell r="D100" t="str">
            <v xml:space="preserve">Gorakhpur </v>
          </cell>
          <cell r="K100">
            <v>9182404</v>
          </cell>
          <cell r="L100">
            <v>8198084</v>
          </cell>
          <cell r="M100">
            <v>984320</v>
          </cell>
          <cell r="N100">
            <v>11574070</v>
          </cell>
          <cell r="O100">
            <v>10320457</v>
          </cell>
          <cell r="P100">
            <v>1253613</v>
          </cell>
          <cell r="R100">
            <v>2.341781072246385E-2</v>
          </cell>
          <cell r="S100">
            <v>2.328982665592827E-2</v>
          </cell>
          <cell r="T100">
            <v>2.4478191364251778E-2</v>
          </cell>
          <cell r="W100">
            <v>1997</v>
          </cell>
          <cell r="X100">
            <v>2014</v>
          </cell>
          <cell r="AC100">
            <v>22604</v>
          </cell>
          <cell r="AD100">
            <v>23350</v>
          </cell>
          <cell r="AI100">
            <v>11717</v>
          </cell>
          <cell r="AK100">
            <v>1328145</v>
          </cell>
          <cell r="AL100">
            <v>1189827</v>
          </cell>
          <cell r="AM100">
            <v>138318</v>
          </cell>
          <cell r="AR100">
            <v>1701314.2177091895</v>
          </cell>
          <cell r="AS100">
            <v>1524132.9762294567</v>
          </cell>
          <cell r="AT100">
            <v>177181.24147973274</v>
          </cell>
        </row>
        <row r="101">
          <cell r="B101">
            <v>10</v>
          </cell>
          <cell r="C101">
            <v>4</v>
          </cell>
          <cell r="D101" t="str">
            <v xml:space="preserve">Jhansi </v>
          </cell>
          <cell r="K101">
            <v>3401118</v>
          </cell>
          <cell r="L101">
            <v>2460017</v>
          </cell>
          <cell r="M101">
            <v>941101</v>
          </cell>
          <cell r="N101">
            <v>4180021</v>
          </cell>
          <cell r="O101">
            <v>2980161</v>
          </cell>
          <cell r="P101">
            <v>1199860</v>
          </cell>
          <cell r="R101">
            <v>2.0835293061550741E-2</v>
          </cell>
          <cell r="S101">
            <v>1.9366041922997956E-2</v>
          </cell>
          <cell r="T101">
            <v>2.4588398583732074E-2</v>
          </cell>
          <cell r="W101">
            <v>1211</v>
          </cell>
          <cell r="X101">
            <v>1223</v>
          </cell>
          <cell r="AC101">
            <v>21505</v>
          </cell>
          <cell r="AD101">
            <v>23781</v>
          </cell>
          <cell r="AI101">
            <v>14628</v>
          </cell>
          <cell r="AK101">
            <v>542111</v>
          </cell>
          <cell r="AL101">
            <v>401176</v>
          </cell>
          <cell r="AM101">
            <v>140935</v>
          </cell>
          <cell r="AR101">
            <v>694428.05708453991</v>
          </cell>
          <cell r="AS101">
            <v>513894.51649006829</v>
          </cell>
          <cell r="AT101">
            <v>180533.54059447168</v>
          </cell>
        </row>
        <row r="102">
          <cell r="B102">
            <v>11</v>
          </cell>
          <cell r="C102">
            <v>2</v>
          </cell>
          <cell r="D102" t="str">
            <v xml:space="preserve">Kanpur </v>
          </cell>
          <cell r="K102">
            <v>9121725</v>
          </cell>
          <cell r="L102">
            <v>6174027</v>
          </cell>
          <cell r="M102">
            <v>2947698</v>
          </cell>
          <cell r="N102">
            <v>11203517</v>
          </cell>
          <cell r="O102">
            <v>7273236</v>
          </cell>
          <cell r="P102">
            <v>3930281</v>
          </cell>
          <cell r="R102">
            <v>2.0769629594222128E-2</v>
          </cell>
          <cell r="S102">
            <v>1.6519971302385139E-2</v>
          </cell>
          <cell r="T102">
            <v>2.9186454128955708E-2</v>
          </cell>
          <cell r="W102">
            <v>2402</v>
          </cell>
          <cell r="X102">
            <v>2420</v>
          </cell>
          <cell r="AC102">
            <v>99521</v>
          </cell>
          <cell r="AD102">
            <v>104186</v>
          </cell>
          <cell r="AI102">
            <v>14790</v>
          </cell>
          <cell r="AK102">
            <v>1411991</v>
          </cell>
          <cell r="AL102">
            <v>962542</v>
          </cell>
          <cell r="AM102">
            <v>449449</v>
          </cell>
          <cell r="AR102">
            <v>1808718.4483451853</v>
          </cell>
          <cell r="AS102">
            <v>1232987.6555212259</v>
          </cell>
          <cell r="AT102">
            <v>575730.79282395926</v>
          </cell>
        </row>
        <row r="103">
          <cell r="B103">
            <v>12</v>
          </cell>
          <cell r="C103">
            <v>2</v>
          </cell>
          <cell r="D103" t="str">
            <v xml:space="preserve">Lucknow </v>
          </cell>
          <cell r="K103">
            <v>15309333</v>
          </cell>
          <cell r="L103">
            <v>12144645</v>
          </cell>
          <cell r="M103">
            <v>3164688</v>
          </cell>
          <cell r="N103">
            <v>19468107</v>
          </cell>
          <cell r="O103">
            <v>15256330</v>
          </cell>
          <cell r="P103">
            <v>4211777</v>
          </cell>
          <cell r="R103">
            <v>2.4322577984918103E-2</v>
          </cell>
          <cell r="S103">
            <v>2.3072768302980107E-2</v>
          </cell>
          <cell r="T103">
            <v>2.899543205723254E-2</v>
          </cell>
          <cell r="W103">
            <v>3795</v>
          </cell>
          <cell r="X103">
            <v>3840</v>
          </cell>
          <cell r="AC103">
            <v>60698</v>
          </cell>
          <cell r="AD103">
            <v>63729</v>
          </cell>
          <cell r="AI103">
            <v>31081</v>
          </cell>
          <cell r="AK103">
            <v>2523484</v>
          </cell>
          <cell r="AL103">
            <v>2035291</v>
          </cell>
          <cell r="AM103">
            <v>488193</v>
          </cell>
          <cell r="AR103">
            <v>3232507.9018944893</v>
          </cell>
          <cell r="AS103">
            <v>2607147.1981414333</v>
          </cell>
          <cell r="AT103">
            <v>625360.70375305577</v>
          </cell>
        </row>
        <row r="104">
          <cell r="B104">
            <v>13</v>
          </cell>
          <cell r="C104">
            <v>1</v>
          </cell>
          <cell r="D104" t="str">
            <v xml:space="preserve">Meerut </v>
          </cell>
          <cell r="K104">
            <v>9001704</v>
          </cell>
          <cell r="L104">
            <v>5884092</v>
          </cell>
          <cell r="M104">
            <v>3117612</v>
          </cell>
          <cell r="N104">
            <v>11570117</v>
          </cell>
          <cell r="O104">
            <v>6955440</v>
          </cell>
          <cell r="P104">
            <v>4614677</v>
          </cell>
          <cell r="R104">
            <v>2.5418863133622738E-2</v>
          </cell>
          <cell r="S104">
            <v>1.6867847231091471E-2</v>
          </cell>
          <cell r="T104">
            <v>3.9996611753870814E-2</v>
          </cell>
          <cell r="W104">
            <v>1562</v>
          </cell>
          <cell r="X104">
            <v>1582</v>
          </cell>
          <cell r="AC104">
            <v>51529</v>
          </cell>
          <cell r="AD104">
            <v>55862</v>
          </cell>
          <cell r="AI104">
            <v>10854</v>
          </cell>
          <cell r="AK104">
            <v>1347547</v>
          </cell>
          <cell r="AL104">
            <v>872503</v>
          </cell>
          <cell r="AM104">
            <v>475044</v>
          </cell>
          <cell r="AR104">
            <v>1726167.6022808994</v>
          </cell>
          <cell r="AS104">
            <v>1117650.3761968166</v>
          </cell>
          <cell r="AT104">
            <v>608517.22608408285</v>
          </cell>
        </row>
        <row r="105">
          <cell r="B105">
            <v>14</v>
          </cell>
          <cell r="C105">
            <v>3</v>
          </cell>
          <cell r="D105" t="str">
            <v xml:space="preserve">Vindhyachai  </v>
          </cell>
          <cell r="K105">
            <v>3802544</v>
          </cell>
          <cell r="L105">
            <v>3138644</v>
          </cell>
          <cell r="M105">
            <v>663900</v>
          </cell>
          <cell r="N105">
            <v>4930376</v>
          </cell>
          <cell r="O105">
            <v>4194279</v>
          </cell>
          <cell r="P105">
            <v>736097</v>
          </cell>
          <cell r="R105">
            <v>2.6314770593362846E-2</v>
          </cell>
          <cell r="S105">
            <v>2.9417449712510813E-2</v>
          </cell>
          <cell r="T105">
            <v>1.0376503144019056E-2</v>
          </cell>
          <cell r="W105">
            <v>1816</v>
          </cell>
          <cell r="X105">
            <v>1836</v>
          </cell>
          <cell r="AC105">
            <v>15630</v>
          </cell>
          <cell r="AD105">
            <v>17177</v>
          </cell>
          <cell r="AI105">
            <v>12270</v>
          </cell>
          <cell r="AK105">
            <v>561672</v>
          </cell>
          <cell r="AL105">
            <v>465685</v>
          </cell>
          <cell r="AM105">
            <v>95987</v>
          </cell>
          <cell r="AR105">
            <v>719485.11592420691</v>
          </cell>
          <cell r="AS105">
            <v>596528.62561987119</v>
          </cell>
          <cell r="AT105">
            <v>122956.49030433572</v>
          </cell>
        </row>
        <row r="106">
          <cell r="B106">
            <v>15</v>
          </cell>
          <cell r="C106">
            <v>1</v>
          </cell>
          <cell r="D106" t="str">
            <v xml:space="preserve">Moradabad </v>
          </cell>
          <cell r="K106">
            <v>8077697</v>
          </cell>
          <cell r="L106">
            <v>5930160</v>
          </cell>
          <cell r="M106">
            <v>2147537</v>
          </cell>
          <cell r="N106">
            <v>10301859</v>
          </cell>
          <cell r="O106">
            <v>7527297</v>
          </cell>
          <cell r="P106">
            <v>2774562</v>
          </cell>
          <cell r="R106">
            <v>2.4619942189203048E-2</v>
          </cell>
          <cell r="S106">
            <v>2.4135131138160792E-2</v>
          </cell>
          <cell r="T106">
            <v>2.5948067795545704E-2</v>
          </cell>
          <cell r="W106">
            <v>1615</v>
          </cell>
          <cell r="X106">
            <v>1625</v>
          </cell>
          <cell r="AC106">
            <v>34195</v>
          </cell>
          <cell r="AD106">
            <v>35850</v>
          </cell>
          <cell r="AI106">
            <v>12896</v>
          </cell>
          <cell r="AK106">
            <v>1200210</v>
          </cell>
          <cell r="AL106">
            <v>906736</v>
          </cell>
          <cell r="AM106">
            <v>293474</v>
          </cell>
          <cell r="AR106">
            <v>1537433.2902181209</v>
          </cell>
          <cell r="AS106">
            <v>1161501.8303790321</v>
          </cell>
          <cell r="AT106">
            <v>375931.45983908878</v>
          </cell>
        </row>
        <row r="107">
          <cell r="B107">
            <v>16</v>
          </cell>
          <cell r="C107">
            <v>1</v>
          </cell>
          <cell r="D107" t="str">
            <v xml:space="preserve">Saharanpur </v>
          </cell>
          <cell r="K107">
            <v>6449713</v>
          </cell>
          <cell r="L107">
            <v>4807692</v>
          </cell>
          <cell r="M107">
            <v>1642021</v>
          </cell>
          <cell r="N107">
            <v>8029881</v>
          </cell>
          <cell r="O107">
            <v>6207885</v>
          </cell>
          <cell r="P107">
            <v>1821996</v>
          </cell>
          <cell r="R107">
            <v>2.2155269630148133E-2</v>
          </cell>
          <cell r="S107">
            <v>2.5889778170929079E-2</v>
          </cell>
          <cell r="T107">
            <v>1.0454753308902776E-2</v>
          </cell>
          <cell r="W107">
            <v>206</v>
          </cell>
          <cell r="X107">
            <v>211</v>
          </cell>
          <cell r="AC107">
            <v>9444</v>
          </cell>
          <cell r="AD107">
            <v>9965</v>
          </cell>
          <cell r="AI107">
            <v>10251</v>
          </cell>
          <cell r="AK107">
            <v>955263</v>
          </cell>
          <cell r="AL107">
            <v>720229</v>
          </cell>
          <cell r="AM107">
            <v>235034</v>
          </cell>
          <cell r="AR107">
            <v>1223663.4731535588</v>
          </cell>
          <cell r="AS107">
            <v>922591.91406546102</v>
          </cell>
          <cell r="AT107">
            <v>301071.55908809777</v>
          </cell>
        </row>
        <row r="108">
          <cell r="B108">
            <v>17</v>
          </cell>
          <cell r="C108">
            <v>3</v>
          </cell>
          <cell r="D108" t="str">
            <v xml:space="preserve">Varanasi </v>
          </cell>
          <cell r="K108">
            <v>8123330</v>
          </cell>
          <cell r="L108">
            <v>7045757</v>
          </cell>
          <cell r="M108">
            <v>1077573</v>
          </cell>
          <cell r="N108">
            <v>10108569</v>
          </cell>
          <cell r="O108">
            <v>8317921</v>
          </cell>
          <cell r="P108">
            <v>1790648</v>
          </cell>
          <cell r="R108">
            <v>2.2105107224688725E-2</v>
          </cell>
          <cell r="S108">
            <v>1.6737198595820013E-2</v>
          </cell>
          <cell r="T108">
            <v>5.2098380511473641E-2</v>
          </cell>
          <cell r="W108">
            <v>1140</v>
          </cell>
          <cell r="X108">
            <v>1159</v>
          </cell>
          <cell r="AC108">
            <v>21283</v>
          </cell>
          <cell r="AD108">
            <v>22769</v>
          </cell>
          <cell r="AI108">
            <v>8993</v>
          </cell>
          <cell r="AK108">
            <v>1072612</v>
          </cell>
          <cell r="AL108">
            <v>935638</v>
          </cell>
          <cell r="AM108">
            <v>136974</v>
          </cell>
          <cell r="AR108">
            <v>1373984.0496975021</v>
          </cell>
          <cell r="AS108">
            <v>1198524.4322186136</v>
          </cell>
          <cell r="AT108">
            <v>175459.6174788886</v>
          </cell>
        </row>
      </sheetData>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eb"/>
      <sheetName val="Notes_on_changes"/>
      <sheetName val="Sheet1"/>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s>
    <sheetDataSet>
      <sheetData sheetId="0" refreshError="1"/>
      <sheetData sheetId="1" refreshError="1">
        <row r="6">
          <cell r="B6" t="str">
            <v>DLF Laing O' Rourke (India) Ltd</v>
          </cell>
        </row>
        <row r="7">
          <cell r="C7" t="str">
            <v>3rd Floor , Shopping Mall Complex , Arjun Marg , DLF City Phase - I Gurgaon.</v>
          </cell>
          <cell r="D7" t="str">
            <v>HR/GGN/27852</v>
          </cell>
          <cell r="F7" t="str">
            <v>2006 - 2007</v>
          </cell>
        </row>
        <row r="8">
          <cell r="B8" t="str">
            <v>7,161,961.00</v>
          </cell>
          <cell r="C8" t="str">
            <v>460</v>
          </cell>
          <cell r="D8" t="str">
            <v>12.00</v>
          </cell>
          <cell r="E8" t="str">
            <v xml:space="preserve">8.33% Or </v>
          </cell>
          <cell r="F8" t="str">
            <v>.50</v>
          </cell>
          <cell r="G8" t="str">
            <v>.01</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E-Core version"/>
      <sheetName val="list"/>
      <sheetName val="Laptop Loan Req Form"/>
      <sheetName val="Laptop Release Form"/>
      <sheetName val="E-Core_version1"/>
      <sheetName val="Laptop_Loan_Req_Form1"/>
      <sheetName val="Laptop_Release_Form1"/>
      <sheetName val="E-Core_version"/>
      <sheetName val="Laptop_Loan_Req_Form"/>
      <sheetName val="Laptop_Release_Form"/>
    </sheetNames>
    <sheetDataSet>
      <sheetData sheetId="0" refreshError="1"/>
      <sheetData sheetId="1" refreshError="1"/>
      <sheetData sheetId="2" refreshError="1">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 sheetId="5"/>
      <sheetData sheetId="6"/>
      <sheetData sheetId="7"/>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Assumptions"/>
      <sheetName val="Discom Details"/>
      <sheetName val="A 3.7"/>
      <sheetName val="C.S.GENERATION"/>
      <sheetName val="Cash Flow"/>
      <sheetName val="all"/>
      <sheetName val="Sch-3"/>
      <sheetName val="RAJ"/>
      <sheetName val="HLY_-99-002"/>
      <sheetName val="Hydro_Data2"/>
      <sheetName val="dpc_cost2"/>
      <sheetName val="Plant_Availability2"/>
      <sheetName val="HLY_-99-001"/>
      <sheetName val="Hydro_Data1"/>
      <sheetName val="dpc_cost1"/>
      <sheetName val="Plant_Availability1"/>
      <sheetName val="04rel"/>
      <sheetName val="strain"/>
      <sheetName val="data"/>
      <sheetName val="General"/>
      <sheetName val="Discom_Details"/>
      <sheetName val="7.11 p1"/>
      <sheetName val="Form-B"/>
      <sheetName val="HLY_-99-003"/>
      <sheetName val="Hydro_Data3"/>
      <sheetName val="dpc_cost3"/>
      <sheetName val="Plant_Availability3"/>
      <sheetName val="A_3_7"/>
      <sheetName val="C_S_GENERATION"/>
      <sheetName val="Cash_Flow"/>
      <sheetName val="DCL AUG 12"/>
      <sheetName val="7_11_p1"/>
      <sheetName val="Discom_Details1"/>
      <sheetName val="A_3_71"/>
      <sheetName val="C_S_GENERATION1"/>
      <sheetName val="7_11_p11"/>
      <sheetName val="Discom_Details2"/>
      <sheetName val="A_3_72"/>
      <sheetName val="C_S_GENERATION2"/>
      <sheetName val="7_11_p12"/>
      <sheetName val="4 Annex 1 Basic rate"/>
      <sheetName val="Index Feb 09"/>
      <sheetName val="Data base Feb 09"/>
      <sheetName val="SCF"/>
      <sheetName val="Report"/>
      <sheetName val="DETAILED  BOQ"/>
      <sheetName val="Dispatch 2.0"/>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ow r="1">
          <cell r="D1">
            <v>0</v>
          </cell>
        </row>
      </sheetData>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1,2,3"/>
      <sheetName val="SCH 4"/>
      <sheetName val="SCH 6,7"/>
      <sheetName val="SCH 8,9,10,11,12,13,14,15,16"/>
      <sheetName val="Group_Income_Exp"/>
      <sheetName val="Tables"/>
      <sheetName val="SCH 4_crs(H1 Fy 05-06)"/>
      <sheetName val="Reg PL &amp; BS"/>
      <sheetName val="Loan"/>
      <sheetName val="Capex"/>
      <sheetName val="Expenses"/>
      <sheetName val="Licensee Information"/>
      <sheetName val="1.1"/>
      <sheetName val="Capex old"/>
      <sheetName val="1.1a-P"/>
      <sheetName val="1.1a-C"/>
      <sheetName val="1.1a-E"/>
      <sheetName val="1.1b-P"/>
      <sheetName val="1.1b-C"/>
      <sheetName val="1.1b-E"/>
      <sheetName val="1.1c-P"/>
      <sheetName val="1.1c-C"/>
      <sheetName val="1.1c-E"/>
      <sheetName val="1.1d-P"/>
      <sheetName val="1.1d-C"/>
      <sheetName val="1.1d-E"/>
      <sheetName val="1.1e"/>
      <sheetName val="1.1e1-P"/>
      <sheetName val="1.1e1-C"/>
      <sheetName val="1.1e1-E"/>
      <sheetName val="1.1e2"/>
      <sheetName val="1.1e3"/>
      <sheetName val="1.1f-P"/>
      <sheetName val="1.1f-C"/>
      <sheetName val="1.1f-E"/>
      <sheetName val="1.1g-P"/>
      <sheetName val="1.1g-C"/>
      <sheetName val="1.1g-E"/>
      <sheetName val="1.2a"/>
      <sheetName val="1.2b"/>
      <sheetName val="1.3"/>
      <sheetName val="AT&amp;C"/>
      <sheetName val="1.3a"/>
      <sheetName val="1.3b-P"/>
      <sheetName val="1.3b-CA"/>
      <sheetName val="1.3b-CE"/>
      <sheetName val="1.3b-C"/>
      <sheetName val="1.3b-E"/>
      <sheetName val="1.3b1"/>
      <sheetName val="1.3c1"/>
      <sheetName val="1.3c-1"/>
      <sheetName val="1.3d"/>
      <sheetName val="1.3e"/>
      <sheetName val="1.3f"/>
      <sheetName val="1.3g-P"/>
      <sheetName val="1.3g-CA"/>
      <sheetName val="1.3g-CE"/>
      <sheetName val="1.3g-C"/>
      <sheetName val="1.3g-E"/>
      <sheetName val="1.4"/>
      <sheetName val="1.5"/>
      <sheetName val="1.6"/>
      <sheetName val="2.1"/>
      <sheetName val="2.1a-P"/>
      <sheetName val="2.1a-CA"/>
      <sheetName val="2.1a-CE"/>
      <sheetName val="2.1a-C"/>
      <sheetName val="2.1a-E"/>
      <sheetName val="2.1a-1"/>
      <sheetName val="2.1a-2"/>
      <sheetName val="2.1 b"/>
      <sheetName val="3.2"/>
      <sheetName val="3.2a-P"/>
      <sheetName val="3.2a-C"/>
      <sheetName val="3.2a-E"/>
      <sheetName val="3.2b-P"/>
      <sheetName val="3.2b-C"/>
      <sheetName val="3.2b-E"/>
      <sheetName val="3.2c-P"/>
      <sheetName val="3.2c-C"/>
      <sheetName val="3.2c-E"/>
      <sheetName val="3.2d-P"/>
      <sheetName val="3.2d-C"/>
      <sheetName val="3.2d-E"/>
      <sheetName val="3.2e"/>
      <sheetName val="4.1"/>
      <sheetName val="4.1 A"/>
      <sheetName val="4.1 A -1"/>
      <sheetName val="4.1 A -2"/>
      <sheetName val="4.1 B"/>
      <sheetName val="4.2"/>
      <sheetName val="4.3"/>
      <sheetName val="4.4"/>
      <sheetName val="4.5"/>
      <sheetName val="4.6"/>
      <sheetName val="4.7"/>
      <sheetName val="4.8"/>
      <sheetName val="4.9"/>
      <sheetName val="5.1-P"/>
      <sheetName val="5.1-C"/>
      <sheetName val="5.1-E"/>
      <sheetName val="5.3-P"/>
      <sheetName val="5.3-C"/>
      <sheetName val="5.3-E"/>
      <sheetName val="5.7-P"/>
      <sheetName val="5.7-C"/>
      <sheetName val="5.7-E"/>
      <sheetName val="5.8"/>
      <sheetName val="5.10"/>
      <sheetName val="5.11"/>
      <sheetName val="5.12"/>
      <sheetName val="5.13"/>
      <sheetName val="5.14"/>
      <sheetName val="Consolidated_Data"/>
      <sheetName val="Validation Sheet"/>
      <sheetName val="Forms_Year"/>
      <sheetName val="RowADDAdm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3">
          <cell r="E23" t="str">
            <v>Previous Period 2004-05</v>
          </cell>
          <cell r="G23" t="str">
            <v>Ensuing Period 2006-07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sheetData sheetId="1"/>
      <sheetData sheetId="2"/>
      <sheetData sheetId="3"/>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1"/>
      <sheetName val="S2"/>
      <sheetName val="S3"/>
      <sheetName val="S4"/>
      <sheetName val="S5"/>
      <sheetName val="S6"/>
      <sheetName val="S7"/>
      <sheetName val="S8"/>
      <sheetName val="A1"/>
      <sheetName val="F1-14-C"/>
      <sheetName val="F1-15-C"/>
      <sheetName val="F1-16-C"/>
      <sheetName val="F1a-14-C"/>
      <sheetName val="F1a-15-C"/>
      <sheetName val="F1a-16-C"/>
      <sheetName val="F1b"/>
      <sheetName val="F1c-C"/>
      <sheetName val="F1d-C"/>
      <sheetName val="F1e-C"/>
      <sheetName val="F1f-C"/>
      <sheetName val="F2"/>
      <sheetName val="F2a"/>
      <sheetName val="F2a(i)"/>
      <sheetName val="F2b"/>
      <sheetName val="F2b(i)"/>
      <sheetName val="F2b(ii)"/>
      <sheetName val="F2b(iii)"/>
      <sheetName val="F2c"/>
      <sheetName val="F2d"/>
      <sheetName val="F2e"/>
      <sheetName val="F3"/>
      <sheetName val="F3b"/>
      <sheetName val="F4"/>
      <sheetName val="F5"/>
      <sheetName val="F6"/>
      <sheetName val="F7"/>
      <sheetName val="F8"/>
      <sheetName val="F9"/>
      <sheetName val="F10"/>
      <sheetName val="F11"/>
      <sheetName val="F12"/>
      <sheetName val="F13"/>
      <sheetName val="F14"/>
      <sheetName val="F14a"/>
      <sheetName val="F14b"/>
      <sheetName val="F15"/>
      <sheetName val="F16"/>
      <sheetName val="P1"/>
      <sheetName val="P2"/>
      <sheetName val="P3"/>
      <sheetName val="R1"/>
      <sheetName val="R2"/>
      <sheetName val="R3"/>
      <sheetName val="R4"/>
      <sheetName val="R5"/>
      <sheetName val="R6"/>
      <sheetName val="R7"/>
    </sheetNames>
    <sheetDataSet>
      <sheetData sheetId="0" refreshError="1">
        <row r="5">
          <cell r="A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VCL_Slabwise Data"/>
      <sheetName val="UGVCL_Sales- Final"/>
      <sheetName val="Actual PP FY15"/>
      <sheetName val="Sale of Surplus Power"/>
      <sheetName val="Sheet1"/>
      <sheetName val="PP Workings"/>
      <sheetName val="Merit order FY17"/>
      <sheetName val="GAP"/>
      <sheetName val="UGVCL_Historical Data"/>
      <sheetName val="UGVCL_Slabwise FY 17 - Existing"/>
      <sheetName val="UGVCL_Revenue FY 17 - Existing"/>
      <sheetName val="UGVCL_Slabwise FY 17 - Proposed"/>
      <sheetName val="UGVCL_Revenue FY 17-Proposed"/>
      <sheetName val="DGVCL_Slabwise Data"/>
      <sheetName val="DGVCL_Sales- Final"/>
      <sheetName val="DGVCL_Historical Data"/>
      <sheetName val="DGVCL_Slabwise FY 17 - Existing"/>
      <sheetName val="DGVCL_Revenue FY 17 - Existing"/>
      <sheetName val="DGVCL_Slabwise FY 17 - Proposed"/>
      <sheetName val="DGVCL_Revenue FY 17 - Proposed"/>
      <sheetName val="MGVCL_Slabwise Data"/>
      <sheetName val="MGVCL_Historical Data"/>
      <sheetName val="MGVCL_Sales- Final"/>
      <sheetName val="MGVCL_Slabwise FY 17 - Existing"/>
      <sheetName val="MGVCL_Revenue FY 17 - Existing"/>
      <sheetName val="MGVCL_Slabwise FY 17 - Proposed"/>
      <sheetName val="MGVCL_Revenue FY 17 - Proposed"/>
      <sheetName val="PGVCL_Slabwise Data"/>
      <sheetName val="PGVCL_Sales- Final"/>
      <sheetName val="PGVCL_Historical Data"/>
      <sheetName val="PGVCL_Slabwise FY 17 - Existing"/>
      <sheetName val="PGVCL_Revenue FY 17 - Existing"/>
      <sheetName val="PGVCL_Slabwise FY 17 - Proposed"/>
      <sheetName val="PGVCL_Revenue FY 17 - Proposed"/>
    </sheetNames>
    <sheetDataSet>
      <sheetData sheetId="0"/>
      <sheetData sheetId="1"/>
      <sheetData sheetId="2"/>
      <sheetData sheetId="3"/>
      <sheetData sheetId="4"/>
      <sheetData sheetId="5"/>
      <sheetData sheetId="6"/>
      <sheetData sheetId="7"/>
      <sheetData sheetId="8">
        <row r="4">
          <cell r="AL4" t="str">
            <v>5 YEAR CAGR</v>
          </cell>
        </row>
        <row r="5">
          <cell r="AL5" t="str">
            <v>4 YEAR CAGR</v>
          </cell>
        </row>
        <row r="6">
          <cell r="AL6" t="str">
            <v>3 YEAR CAGR</v>
          </cell>
        </row>
      </sheetData>
      <sheetData sheetId="9"/>
      <sheetData sheetId="10"/>
      <sheetData sheetId="11"/>
      <sheetData sheetId="12"/>
      <sheetData sheetId="13"/>
      <sheetData sheetId="14"/>
      <sheetData sheetId="15">
        <row r="17">
          <cell r="C17">
            <v>7065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8">
          <cell r="W8">
            <v>3.920227842461435</v>
          </cell>
        </row>
      </sheetData>
      <sheetData sheetId="31"/>
      <sheetData sheetId="32"/>
      <sheetData sheetId="3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s Authorisations"/>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esreqsum"/>
      <sheetName val="cover "/>
      <sheetName val="critical"/>
      <sheetName val="over all s curve"/>
      <sheetName val="ROW STATUS"/>
      <sheetName val="LINKWISE STATUS "/>
      <sheetName val="crossing detailed "/>
      <sheetName val="DETAIL SHEET"/>
      <sheetName val="Progress"/>
      <sheetName val="Const activity list"/>
      <sheetName val="NLD7000-Back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5.0.0"/>
      <sheetName val="5.1.0"/>
      <sheetName val="5.2.1"/>
      <sheetName val="5.2.2"/>
      <sheetName val="5.2.3"/>
      <sheetName val="5.2.4"/>
      <sheetName val="5.3.0"/>
      <sheetName val="5.4.0"/>
      <sheetName val="5.5.0"/>
      <sheetName val="Variables"/>
      <sheetName val="5_0_01"/>
      <sheetName val="5_1_01"/>
      <sheetName val="5_2_11"/>
      <sheetName val="5_2_21"/>
      <sheetName val="5_2_31"/>
      <sheetName val="5_2_41"/>
      <sheetName val="5_3_01"/>
      <sheetName val="5_4_01"/>
      <sheetName val="5_5_01"/>
      <sheetName val="5_0_0"/>
      <sheetName val="5_1_0"/>
      <sheetName val="5_2_1"/>
      <sheetName val="5_2_2"/>
      <sheetName val="5_2_3"/>
      <sheetName val="5_2_4"/>
      <sheetName val="5_3_0"/>
      <sheetName val="5_4_0"/>
      <sheetName val="5_5_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JUNE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a"/>
      <sheetName val="Variables_x"/>
    </sheetNames>
    <sheetDataSet>
      <sheetData sheetId="0" refreshError="1"/>
      <sheetData sheetId="1" refreshError="1">
        <row r="5">
          <cell r="B5">
            <v>3</v>
          </cell>
        </row>
        <row r="6">
          <cell r="B6">
            <v>9</v>
          </cell>
        </row>
        <row r="14">
          <cell r="F14" t="str">
            <v>31.03.07</v>
          </cell>
        </row>
        <row r="17">
          <cell r="F17" t="str">
            <v>31.03.10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y Reckoner"/>
      <sheetName val="RAO Wise TB1"/>
      <sheetName val="Total Assets as per JBR cd"/>
      <sheetName val="% allocation Transco"/>
      <sheetName val="% allocation WZ"/>
      <sheetName val="WZ (R)"/>
      <sheetName val="Dewas"/>
      <sheetName val="Indore"/>
      <sheetName val="Khandwa"/>
      <sheetName val="Mandsaur"/>
      <sheetName val="Ratlam"/>
      <sheetName val="Ujjain"/>
      <sheetName val="Dhar"/>
      <sheetName val="Khargon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DETAILS OF FIXED ASSETS &amp; ACCUMULATED DEPRECIATION THEREON</v>
          </cell>
          <cell r="E4" t="str">
            <v/>
          </cell>
        </row>
        <row r="5">
          <cell r="A5" t="str">
            <v>IN RESPECT OF R.A.O ---&gt; DHAR  (063)</v>
          </cell>
          <cell r="C5" t="str">
            <v/>
          </cell>
          <cell r="D5" t="str">
            <v/>
          </cell>
        </row>
        <row r="6">
          <cell r="A6" t="str">
            <v>=</v>
          </cell>
          <cell r="B6" t="str">
            <v>=</v>
          </cell>
          <cell r="C6" t="str">
            <v>=</v>
          </cell>
          <cell r="D6" t="str">
            <v>=</v>
          </cell>
          <cell r="E6" t="str">
            <v>=</v>
          </cell>
          <cell r="F6" t="str">
            <v>=</v>
          </cell>
          <cell r="I6" t="str">
            <v>=</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v>
          </cell>
          <cell r="W6" t="str">
            <v>=</v>
          </cell>
          <cell r="X6" t="str">
            <v>=</v>
          </cell>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cell r="AN6" t="str">
            <v>=</v>
          </cell>
          <cell r="AO6" t="str">
            <v>=</v>
          </cell>
          <cell r="AP6" t="str">
            <v>=</v>
          </cell>
          <cell r="AW6" t="str">
            <v>=</v>
          </cell>
          <cell r="AX6" t="str">
            <v>=</v>
          </cell>
          <cell r="AY6" t="str">
            <v>=</v>
          </cell>
          <cell r="AZ6" t="str">
            <v>=</v>
          </cell>
        </row>
        <row r="7">
          <cell r="A7" t="str">
            <v>A/c CODE</v>
          </cell>
          <cell r="B7" t="str">
            <v>DETAILS OF ASSETS</v>
          </cell>
          <cell r="C7" t="str">
            <v>LIFE</v>
          </cell>
          <cell r="D7" t="str">
            <v>RATE OF</v>
          </cell>
          <cell r="E7" t="str">
            <v>100% VALUE OF ASSETS</v>
          </cell>
          <cell r="F7" t="str">
            <v>ACCUMULATED</v>
          </cell>
          <cell r="G7" t="str">
            <v>100% VALUE OF ASSETS</v>
          </cell>
          <cell r="H7" t="str">
            <v>ACCUMULATED</v>
          </cell>
          <cell r="I7" t="str">
            <v>100% VALUE OF ASSETS</v>
          </cell>
          <cell r="J7" t="str">
            <v>ACCUMULATED</v>
          </cell>
          <cell r="K7" t="str">
            <v>100% VALUE OF ASSETS</v>
          </cell>
          <cell r="L7" t="str">
            <v>ACCUMULATED</v>
          </cell>
          <cell r="M7" t="str">
            <v>100% VALUE OF ASSETS</v>
          </cell>
          <cell r="N7" t="str">
            <v>ACCUMULATED</v>
          </cell>
          <cell r="O7" t="str">
            <v>100% VALUE OF ASSETS</v>
          </cell>
          <cell r="P7" t="str">
            <v>ACCUMULATED</v>
          </cell>
          <cell r="Q7" t="str">
            <v>100% VALUE OF ASSETS</v>
          </cell>
          <cell r="R7" t="str">
            <v>ACCUMULATED</v>
          </cell>
          <cell r="S7" t="str">
            <v>100% VALUE OF ASSETS</v>
          </cell>
          <cell r="T7" t="str">
            <v>ACCUMULATED</v>
          </cell>
          <cell r="U7" t="str">
            <v>100% VALUE OF ASSETS</v>
          </cell>
          <cell r="V7" t="str">
            <v>ACCUMULATED</v>
          </cell>
          <cell r="W7" t="str">
            <v>100% VALUE OF ASSETS</v>
          </cell>
          <cell r="X7" t="str">
            <v>ACCUMULATED</v>
          </cell>
          <cell r="Y7" t="str">
            <v>100% VALUE OF ASSETS</v>
          </cell>
          <cell r="Z7" t="str">
            <v>ACCUMULATED</v>
          </cell>
          <cell r="AA7" t="str">
            <v>100% VALUE OF ASSETS</v>
          </cell>
          <cell r="AB7" t="str">
            <v>ACCUMULATED</v>
          </cell>
          <cell r="AC7" t="str">
            <v>100% VALUE OF ASSETS</v>
          </cell>
          <cell r="AD7" t="str">
            <v>ACCUMULATED</v>
          </cell>
          <cell r="AE7" t="str">
            <v>100% VALUE OF ASSETS</v>
          </cell>
          <cell r="AF7" t="str">
            <v>ACCUMULATED</v>
          </cell>
          <cell r="AG7" t="str">
            <v>100% VALUE OF ASSETS</v>
          </cell>
          <cell r="AH7" t="str">
            <v>ACCUMULATED</v>
          </cell>
          <cell r="AI7" t="str">
            <v>100% VALUE OF ASSETS</v>
          </cell>
          <cell r="AJ7" t="str">
            <v>ACCUMULATED</v>
          </cell>
          <cell r="AK7" t="str">
            <v>100% VALUE OF ASSETS</v>
          </cell>
          <cell r="AL7" t="str">
            <v>ACCUMULATED</v>
          </cell>
          <cell r="AM7" t="str">
            <v>100% VALUE OF ASSETS</v>
          </cell>
          <cell r="AN7" t="str">
            <v>ACCUMULATED</v>
          </cell>
          <cell r="AO7" t="str">
            <v>100% VALUE OF ASSETS</v>
          </cell>
          <cell r="AP7" t="str">
            <v>ACCUMULATED</v>
          </cell>
          <cell r="AQ7" t="str">
            <v>100% VALUE OF ASSETS</v>
          </cell>
          <cell r="AR7" t="str">
            <v>ACCUMULATED</v>
          </cell>
          <cell r="AS7" t="str">
            <v>100% VALUE OF ASSETS</v>
          </cell>
          <cell r="AT7" t="str">
            <v>ACCUMULATED</v>
          </cell>
          <cell r="AU7" t="str">
            <v>100% VALUE OF ASSETS</v>
          </cell>
          <cell r="AV7" t="str">
            <v>ACCUMULATED</v>
          </cell>
          <cell r="AW7" t="str">
            <v>TOTAL VALUE OF</v>
          </cell>
          <cell r="AX7" t="str">
            <v>TOTAL ACCUMULATED</v>
          </cell>
          <cell r="AY7" t="str">
            <v>TOTAL ACCUMULATED</v>
          </cell>
          <cell r="AZ7" t="str">
            <v>DEPN.TO BE</v>
          </cell>
        </row>
        <row r="8">
          <cell r="C8" t="str">
            <v>IN</v>
          </cell>
          <cell r="D8" t="str">
            <v>DEPRN.</v>
          </cell>
          <cell r="E8" t="str">
            <v>COMMISSIONED IN</v>
          </cell>
          <cell r="F8" t="str">
            <v>DEPRECIATION</v>
          </cell>
          <cell r="G8" t="str">
            <v>COMMISSIONED IN</v>
          </cell>
          <cell r="H8" t="str">
            <v>DEPRECIATION</v>
          </cell>
          <cell r="I8" t="str">
            <v>COMMISSIONED IN</v>
          </cell>
          <cell r="J8" t="str">
            <v>DEPRECIATION</v>
          </cell>
          <cell r="K8" t="str">
            <v>COMMISSIONED IN</v>
          </cell>
          <cell r="L8" t="str">
            <v>DEPRECIATION</v>
          </cell>
          <cell r="M8" t="str">
            <v>COMMISSIONED IN</v>
          </cell>
          <cell r="N8" t="str">
            <v>DEPRECIATION</v>
          </cell>
          <cell r="O8" t="str">
            <v>COMMISSIONED IN</v>
          </cell>
          <cell r="P8" t="str">
            <v>DEPRECIATION</v>
          </cell>
          <cell r="Q8" t="str">
            <v>COMMISSIONED IN</v>
          </cell>
          <cell r="R8" t="str">
            <v>DEPRECIATION</v>
          </cell>
          <cell r="S8" t="str">
            <v>COMMISSIONED IN</v>
          </cell>
          <cell r="T8" t="str">
            <v>DEPRECIATION</v>
          </cell>
          <cell r="U8" t="str">
            <v>COMMISSIONED IN</v>
          </cell>
          <cell r="V8" t="str">
            <v>DEPRECIATION</v>
          </cell>
          <cell r="W8" t="str">
            <v>COMMISSIONED IN</v>
          </cell>
          <cell r="X8" t="str">
            <v>DEPRECIATION</v>
          </cell>
          <cell r="Y8" t="str">
            <v>COMMISSIONED IN</v>
          </cell>
          <cell r="Z8" t="str">
            <v>DEPRECIATION</v>
          </cell>
          <cell r="AA8" t="str">
            <v>COMMISSIONED IN</v>
          </cell>
          <cell r="AB8" t="str">
            <v>DEPRECIATION</v>
          </cell>
          <cell r="AC8" t="str">
            <v>COMMISSIONED IN</v>
          </cell>
          <cell r="AD8" t="str">
            <v>DEPRECIATION</v>
          </cell>
          <cell r="AE8" t="str">
            <v>COMMISSIONED IN</v>
          </cell>
          <cell r="AF8" t="str">
            <v>DEPRECIATION</v>
          </cell>
          <cell r="AG8" t="str">
            <v>COMMISSIONED IN</v>
          </cell>
          <cell r="AH8" t="str">
            <v>DEPRECIATION</v>
          </cell>
          <cell r="AI8" t="str">
            <v>COMMISSIONED IN</v>
          </cell>
          <cell r="AJ8" t="str">
            <v>DEPRECIATION</v>
          </cell>
          <cell r="AK8" t="str">
            <v>COMMISSIONED IN</v>
          </cell>
          <cell r="AL8" t="str">
            <v>DEPRECIATION</v>
          </cell>
          <cell r="AM8" t="str">
            <v>COMMISSIONED IN</v>
          </cell>
          <cell r="AN8" t="str">
            <v>DEPRECIATION</v>
          </cell>
          <cell r="AO8" t="str">
            <v>COMMISSIONED IN</v>
          </cell>
          <cell r="AP8" t="str">
            <v>DEPRECIATION</v>
          </cell>
          <cell r="AQ8" t="str">
            <v>COMMISSIONED IN</v>
          </cell>
          <cell r="AR8" t="str">
            <v>DEPRECIATION</v>
          </cell>
          <cell r="AS8" t="str">
            <v>COMMISSIONED IN</v>
          </cell>
          <cell r="AT8" t="str">
            <v>DEPRECIATION</v>
          </cell>
          <cell r="AU8" t="str">
            <v>COMMISSIONED IN</v>
          </cell>
          <cell r="AV8" t="str">
            <v>DEPRECIATION</v>
          </cell>
          <cell r="AW8" t="str">
            <v>ASSETS</v>
          </cell>
          <cell r="AX8" t="str">
            <v>DEPRECIATION</v>
          </cell>
          <cell r="AY8" t="str">
            <v>DEPRECIATION</v>
          </cell>
          <cell r="AZ8" t="str">
            <v xml:space="preserve">PROVIDED IN A/C </v>
          </cell>
        </row>
        <row r="9">
          <cell r="C9" t="str">
            <v>YEARS</v>
          </cell>
          <cell r="D9" t="str">
            <v>(%)</v>
          </cell>
          <cell r="E9" t="str">
            <v>195152 TO 8586</v>
          </cell>
          <cell r="F9" t="str">
            <v>RUPEES(31.3.2006)</v>
          </cell>
          <cell r="G9" t="str">
            <v>1984-85</v>
          </cell>
          <cell r="H9" t="str">
            <v>RUPEES(31.3.2006)</v>
          </cell>
          <cell r="I9" t="str">
            <v>1985-86</v>
          </cell>
          <cell r="J9" t="str">
            <v>RUPEES(31.3.2006)</v>
          </cell>
          <cell r="K9" t="str">
            <v>1986-87</v>
          </cell>
          <cell r="L9" t="str">
            <v>RUPEES(31.3.2006)</v>
          </cell>
          <cell r="M9" t="str">
            <v>1987-88</v>
          </cell>
          <cell r="N9" t="str">
            <v>RUPEES(31.3.2006)</v>
          </cell>
          <cell r="O9" t="str">
            <v>1988-89</v>
          </cell>
          <cell r="P9" t="str">
            <v>RUPEES(31.3.2006)</v>
          </cell>
          <cell r="Q9" t="str">
            <v>1989-90</v>
          </cell>
          <cell r="R9" t="str">
            <v>RUPEES(31.3.2006)</v>
          </cell>
          <cell r="S9" t="str">
            <v>1990-91</v>
          </cell>
          <cell r="T9" t="str">
            <v>RUPEES(31.3.2006)</v>
          </cell>
          <cell r="U9" t="str">
            <v>1991-92</v>
          </cell>
          <cell r="V9" t="str">
            <v>RUPEES(31.3.2006)</v>
          </cell>
          <cell r="W9" t="str">
            <v>1992-93</v>
          </cell>
          <cell r="X9" t="str">
            <v>RUPEES(31.3.2006)</v>
          </cell>
          <cell r="Y9" t="str">
            <v>1993-94</v>
          </cell>
          <cell r="Z9" t="str">
            <v>RUPEES(31.3.2006)</v>
          </cell>
          <cell r="AA9" t="str">
            <v>1994-95</v>
          </cell>
          <cell r="AB9" t="str">
            <v>RUPEES(31.3.2006)</v>
          </cell>
          <cell r="AC9" t="str">
            <v>1995-96</v>
          </cell>
          <cell r="AD9" t="str">
            <v>RUPEES(31.3.2006)</v>
          </cell>
          <cell r="AE9" t="str">
            <v>1996-97</v>
          </cell>
          <cell r="AF9" t="str">
            <v>RUPEES(31.3.2006)</v>
          </cell>
          <cell r="AG9" t="str">
            <v>1997-98</v>
          </cell>
          <cell r="AH9" t="str">
            <v>RUPEES(31.3.2006)</v>
          </cell>
          <cell r="AI9" t="str">
            <v>1998-99</v>
          </cell>
          <cell r="AJ9" t="str">
            <v>RUPEES(31.3.2006)</v>
          </cell>
          <cell r="AK9" t="str">
            <v>1999-2000</v>
          </cell>
          <cell r="AL9" t="str">
            <v>RUPEES(31.3.2006)</v>
          </cell>
          <cell r="AM9" t="str">
            <v>2000-01</v>
          </cell>
          <cell r="AN9" t="str">
            <v>RUPEES(31.3.2006)</v>
          </cell>
          <cell r="AO9" t="str">
            <v>2001-02</v>
          </cell>
          <cell r="AP9" t="str">
            <v>RUPEES(31.3.2006)</v>
          </cell>
          <cell r="AQ9" t="str">
            <v>2002-03</v>
          </cell>
          <cell r="AR9" t="str">
            <v>RUPEES(31.3.2006)</v>
          </cell>
          <cell r="AS9" t="str">
            <v>2003-04</v>
          </cell>
          <cell r="AT9" t="str">
            <v>RUPEES(31.3.2006)</v>
          </cell>
          <cell r="AU9" t="str">
            <v>2004-05</v>
          </cell>
          <cell r="AV9" t="str">
            <v>RUPEES(31.3.2006)</v>
          </cell>
          <cell r="AW9" t="str">
            <v>AS ON 31.05.2005</v>
          </cell>
          <cell r="AX9" t="str">
            <v>RUPEES(31.3.2006)</v>
          </cell>
          <cell r="AY9" t="str">
            <v>RUPEES(31.3.2005)</v>
          </cell>
          <cell r="AZ9" t="str">
            <v>OF 2005-06</v>
          </cell>
        </row>
        <row r="10">
          <cell r="A10" t="str">
            <v>=</v>
          </cell>
          <cell r="B10" t="str">
            <v>=</v>
          </cell>
          <cell r="C10" t="str">
            <v>=</v>
          </cell>
          <cell r="D10" t="str">
            <v>=</v>
          </cell>
          <cell r="E10" t="str">
            <v>=</v>
          </cell>
          <cell r="F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W10" t="str">
            <v>=</v>
          </cell>
          <cell r="AX10" t="str">
            <v>=</v>
          </cell>
          <cell r="AY10" t="str">
            <v>=</v>
          </cell>
          <cell r="AZ10" t="str">
            <v>=</v>
          </cell>
        </row>
        <row r="11">
          <cell r="A11">
            <v>1</v>
          </cell>
          <cell r="B11">
            <v>2</v>
          </cell>
          <cell r="C11">
            <v>3</v>
          </cell>
          <cell r="D11">
            <v>4</v>
          </cell>
          <cell r="E11">
            <v>5</v>
          </cell>
          <cell r="F11">
            <v>6</v>
          </cell>
          <cell r="G11">
            <v>7</v>
          </cell>
          <cell r="H11">
            <v>8</v>
          </cell>
          <cell r="I11">
            <v>9</v>
          </cell>
          <cell r="J11">
            <v>10</v>
          </cell>
          <cell r="K11">
            <v>11</v>
          </cell>
          <cell r="L11">
            <v>12</v>
          </cell>
          <cell r="M11">
            <v>13</v>
          </cell>
          <cell r="N11">
            <v>14</v>
          </cell>
          <cell r="O11">
            <v>15</v>
          </cell>
          <cell r="P11">
            <v>16</v>
          </cell>
          <cell r="Q11">
            <v>17</v>
          </cell>
          <cell r="R11">
            <v>18</v>
          </cell>
          <cell r="S11">
            <v>19</v>
          </cell>
          <cell r="T11">
            <v>20</v>
          </cell>
          <cell r="U11">
            <v>21</v>
          </cell>
          <cell r="V11">
            <v>22</v>
          </cell>
          <cell r="W11">
            <v>23</v>
          </cell>
          <cell r="X11">
            <v>24</v>
          </cell>
          <cell r="Y11">
            <v>25</v>
          </cell>
          <cell r="Z11">
            <v>26</v>
          </cell>
          <cell r="AA11">
            <v>27</v>
          </cell>
          <cell r="AB11">
            <v>28</v>
          </cell>
          <cell r="AC11">
            <v>29</v>
          </cell>
          <cell r="AD11">
            <v>30</v>
          </cell>
          <cell r="AE11">
            <v>31</v>
          </cell>
          <cell r="AF11">
            <v>32</v>
          </cell>
          <cell r="AG11">
            <v>33</v>
          </cell>
          <cell r="AH11">
            <v>34</v>
          </cell>
          <cell r="AI11">
            <v>35</v>
          </cell>
          <cell r="AJ11">
            <v>36</v>
          </cell>
          <cell r="AK11">
            <v>37</v>
          </cell>
          <cell r="AL11">
            <v>38</v>
          </cell>
          <cell r="AM11">
            <v>39</v>
          </cell>
          <cell r="AN11">
            <v>40</v>
          </cell>
          <cell r="AO11">
            <v>41</v>
          </cell>
          <cell r="AP11">
            <v>42</v>
          </cell>
          <cell r="AQ11">
            <v>43</v>
          </cell>
          <cell r="AR11">
            <v>44</v>
          </cell>
          <cell r="AS11">
            <v>45</v>
          </cell>
          <cell r="AT11">
            <v>46</v>
          </cell>
          <cell r="AU11">
            <v>47</v>
          </cell>
          <cell r="AV11">
            <v>48</v>
          </cell>
          <cell r="AW11">
            <v>49</v>
          </cell>
          <cell r="AX11">
            <v>50</v>
          </cell>
          <cell r="AY11">
            <v>51</v>
          </cell>
          <cell r="AZ11" t="str">
            <v>52=51-50</v>
          </cell>
        </row>
        <row r="12">
          <cell r="A12" t="str">
            <v>=</v>
          </cell>
          <cell r="B12" t="str">
            <v>=</v>
          </cell>
          <cell r="C12" t="str">
            <v>=</v>
          </cell>
          <cell r="D12" t="str">
            <v>=</v>
          </cell>
          <cell r="E12" t="str">
            <v>=</v>
          </cell>
          <cell r="F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W12" t="str">
            <v>=</v>
          </cell>
          <cell r="AX12" t="str">
            <v>=</v>
          </cell>
          <cell r="AY12" t="str">
            <v>=</v>
          </cell>
          <cell r="AZ12" t="str">
            <v>=</v>
          </cell>
        </row>
        <row r="13">
          <cell r="A13">
            <v>10.1</v>
          </cell>
          <cell r="B13" t="str">
            <v>LAND &amp; LAND RIGHTS</v>
          </cell>
        </row>
        <row r="14">
          <cell r="A14" t="str">
            <v>-----------------</v>
          </cell>
          <cell r="B14" t="str">
            <v>------------------</v>
          </cell>
        </row>
        <row r="15">
          <cell r="A15">
            <v>10101</v>
          </cell>
          <cell r="B15" t="str">
            <v>LAND OWNED UNDER FULL TITLE</v>
          </cell>
        </row>
        <row r="16">
          <cell r="A16">
            <v>10104</v>
          </cell>
          <cell r="B16" t="str">
            <v xml:space="preserve">COST OF LAND DEVELOPMENT NOT OF </v>
          </cell>
        </row>
        <row r="17">
          <cell r="B17" t="str">
            <v>ENDURING NATURE</v>
          </cell>
        </row>
        <row r="18">
          <cell r="A18">
            <v>10105</v>
          </cell>
          <cell r="B18" t="str">
            <v>COST OF LAND RESETTLEMENT (PROVISIONAL)</v>
          </cell>
        </row>
        <row r="19">
          <cell r="A19">
            <v>10106</v>
          </cell>
          <cell r="B19" t="str">
            <v xml:space="preserve">COST OF TREE PLANTATION FOR TREE CUTDOWN </v>
          </cell>
        </row>
        <row r="20">
          <cell r="A20" t="str">
            <v>-</v>
          </cell>
          <cell r="B20" t="str">
            <v>-</v>
          </cell>
        </row>
        <row r="21">
          <cell r="A21">
            <v>10102</v>
          </cell>
          <cell r="B21" t="str">
            <v>LAND HELD UNDER LEASE</v>
          </cell>
        </row>
        <row r="22">
          <cell r="A22">
            <v>10103</v>
          </cell>
          <cell r="B22" t="str">
            <v>COST OF LAND DEVELOPMENT ON LEASEHOLD LAND</v>
          </cell>
        </row>
        <row r="23">
          <cell r="A23" t="str">
            <v>-</v>
          </cell>
          <cell r="B23" t="str">
            <v>-</v>
          </cell>
        </row>
        <row r="24">
          <cell r="B24" t="str">
            <v>TOTAL OF 10.1</v>
          </cell>
        </row>
        <row r="25">
          <cell r="A25" t="str">
            <v>-</v>
          </cell>
          <cell r="B25" t="str">
            <v>-</v>
          </cell>
        </row>
        <row r="27">
          <cell r="A27">
            <v>10.199999999999999</v>
          </cell>
          <cell r="B27" t="str">
            <v>BUILDINGS CONTAINING GEN.,TRANSMISSION</v>
          </cell>
        </row>
        <row r="28">
          <cell r="B28" t="str">
            <v>&amp; DISTRIBUTION EQUIPMENT</v>
          </cell>
        </row>
        <row r="29">
          <cell r="A29" t="str">
            <v>------------------------------------</v>
          </cell>
          <cell r="B29" t="str">
            <v>-----------------------------------</v>
          </cell>
        </row>
        <row r="30">
          <cell r="A30">
            <v>10201</v>
          </cell>
          <cell r="B30" t="str">
            <v xml:space="preserve">BUILDINGS CONTAINING THERMO ELECTRIC </v>
          </cell>
        </row>
        <row r="31">
          <cell r="B31" t="str">
            <v>GENERATION EQUIPMENT</v>
          </cell>
        </row>
        <row r="32">
          <cell r="A32" t="str">
            <v>-</v>
          </cell>
          <cell r="B32" t="str">
            <v>-</v>
          </cell>
        </row>
        <row r="33">
          <cell r="A33">
            <v>10202</v>
          </cell>
          <cell r="B33" t="str">
            <v xml:space="preserve">BUILDINGS CONTAINING HYDRO GENERATION </v>
          </cell>
        </row>
        <row r="34">
          <cell r="B34" t="str">
            <v>EQUIPMENT</v>
          </cell>
        </row>
        <row r="35">
          <cell r="A35" t="str">
            <v>-</v>
          </cell>
          <cell r="B35" t="str">
            <v>-</v>
          </cell>
        </row>
        <row r="36">
          <cell r="A36">
            <v>10203</v>
          </cell>
          <cell r="B36" t="str">
            <v>BUILDINGS CONTAINING DIESEL ELEC.GEN.PLANT</v>
          </cell>
        </row>
        <row r="37">
          <cell r="A37" t="str">
            <v>-</v>
          </cell>
          <cell r="B37" t="str">
            <v>-</v>
          </cell>
        </row>
        <row r="38">
          <cell r="A38">
            <v>10207</v>
          </cell>
          <cell r="B38" t="str">
            <v xml:space="preserve">BUILDINGS CONTAINING TRANSMISSION </v>
          </cell>
        </row>
        <row r="39">
          <cell r="B39" t="str">
            <v>INSTALLATION</v>
          </cell>
        </row>
        <row r="40">
          <cell r="A40">
            <v>10208</v>
          </cell>
          <cell r="B40" t="str">
            <v xml:space="preserve">BUILDINGS CONTAINING DISTRIBUTION </v>
          </cell>
        </row>
        <row r="41">
          <cell r="B41" t="str">
            <v>INSTALLATION</v>
          </cell>
        </row>
        <row r="42">
          <cell r="A42">
            <v>10211</v>
          </cell>
          <cell r="B42" t="str">
            <v>OFFICE BUILDINGS</v>
          </cell>
        </row>
        <row r="43">
          <cell r="A43">
            <v>10222</v>
          </cell>
          <cell r="B43" t="str">
            <v>RESIDENTIAL COLONY FOR STAFF</v>
          </cell>
        </row>
        <row r="44">
          <cell r="A44">
            <v>10233</v>
          </cell>
          <cell r="B44" t="str">
            <v>OTHER BUILDINGS</v>
          </cell>
        </row>
        <row r="45">
          <cell r="A45">
            <v>10234</v>
          </cell>
          <cell r="B45" t="str">
            <v>P.C.C. BUILDINGS</v>
          </cell>
        </row>
        <row r="46">
          <cell r="A46">
            <v>10235</v>
          </cell>
          <cell r="B46" t="str">
            <v>M.T.R.U. BUILDINGS</v>
          </cell>
        </row>
        <row r="47">
          <cell r="A47">
            <v>10236</v>
          </cell>
          <cell r="B47" t="str">
            <v>M.R.U. BUILDINGS</v>
          </cell>
        </row>
        <row r="48">
          <cell r="A48">
            <v>10237</v>
          </cell>
          <cell r="B48" t="str">
            <v>FABRICATION WORKSHOP</v>
          </cell>
        </row>
        <row r="49">
          <cell r="A49" t="str">
            <v>-</v>
          </cell>
          <cell r="B49" t="str">
            <v>-</v>
          </cell>
        </row>
        <row r="50">
          <cell r="B50" t="str">
            <v>TOTAL OF 10.2</v>
          </cell>
        </row>
        <row r="51">
          <cell r="A51" t="str">
            <v>-</v>
          </cell>
          <cell r="B51" t="str">
            <v>-</v>
          </cell>
        </row>
        <row r="53">
          <cell r="A53">
            <v>10.3</v>
          </cell>
          <cell r="B53" t="str">
            <v>HYDRAULIC WORKS</v>
          </cell>
        </row>
        <row r="54">
          <cell r="A54" t="str">
            <v>-</v>
          </cell>
          <cell r="B54" t="str">
            <v>---------------</v>
          </cell>
        </row>
        <row r="55">
          <cell r="A55">
            <v>10301</v>
          </cell>
          <cell r="B55" t="str">
            <v xml:space="preserve">HYD.WORKS HYDRO ELEC.SYSTEMS,WEIRS,DAMS </v>
          </cell>
        </row>
        <row r="56">
          <cell r="A56" t="str">
            <v>-</v>
          </cell>
          <cell r="B56" t="str">
            <v>-</v>
          </cell>
        </row>
        <row r="57">
          <cell r="A57">
            <v>10310</v>
          </cell>
          <cell r="B57" t="str">
            <v>COOLING WATER SYSTEM</v>
          </cell>
        </row>
        <row r="58">
          <cell r="A58">
            <v>10311</v>
          </cell>
          <cell r="B58" t="str">
            <v>COOLING TOWERS</v>
          </cell>
        </row>
        <row r="59">
          <cell r="A59">
            <v>10315</v>
          </cell>
          <cell r="B59" t="str">
            <v xml:space="preserve">SWEET WATER ARRANGEMENTS INCLUDING </v>
          </cell>
        </row>
        <row r="60">
          <cell r="B60" t="str">
            <v>RESERVOIRS</v>
          </cell>
        </row>
        <row r="61">
          <cell r="A61">
            <v>10319</v>
          </cell>
          <cell r="B61" t="str">
            <v>DUCTS AND PENSTOCK</v>
          </cell>
        </row>
        <row r="62">
          <cell r="A62">
            <v>10320</v>
          </cell>
          <cell r="B62" t="str">
            <v xml:space="preserve">PLANT,PIPELINES FOR WATER SUPPLY IN </v>
          </cell>
        </row>
        <row r="63">
          <cell r="B63" t="str">
            <v>RESIDENTIAL COLONY</v>
          </cell>
        </row>
        <row r="64">
          <cell r="A64">
            <v>10321</v>
          </cell>
          <cell r="B64" t="str">
            <v>RESERVOIR,FOREBAY AND INTAKE</v>
          </cell>
        </row>
        <row r="65">
          <cell r="A65" t="str">
            <v>-</v>
          </cell>
          <cell r="B65" t="str">
            <v>-</v>
          </cell>
        </row>
        <row r="66">
          <cell r="A66">
            <v>10305</v>
          </cell>
          <cell r="B66" t="str">
            <v xml:space="preserve">HYDEL WORKS,RCC PIPES,SURGE TANKS,VALVES </v>
          </cell>
        </row>
        <row r="67">
          <cell r="A67">
            <v>10322</v>
          </cell>
          <cell r="B67" t="str">
            <v>DRAINAGE AND SEWARAGE RESIDENTIAL COLONY</v>
          </cell>
        </row>
        <row r="68">
          <cell r="A68">
            <v>10323</v>
          </cell>
          <cell r="B68" t="str">
            <v>BYPASS CHANNEL AND ITS WORKS</v>
          </cell>
        </row>
        <row r="69">
          <cell r="A69">
            <v>10324</v>
          </cell>
          <cell r="B69" t="str">
            <v>TAIL RACE CHANNEL</v>
          </cell>
        </row>
        <row r="70">
          <cell r="A70">
            <v>10325</v>
          </cell>
          <cell r="B70" t="str">
            <v>MISC. WORKS</v>
          </cell>
        </row>
        <row r="71">
          <cell r="A71" t="str">
            <v>-</v>
          </cell>
          <cell r="B71" t="str">
            <v>-</v>
          </cell>
        </row>
        <row r="72">
          <cell r="B72" t="str">
            <v>TOTAL OF 10.3</v>
          </cell>
        </row>
        <row r="73">
          <cell r="A73" t="str">
            <v>-</v>
          </cell>
          <cell r="B73" t="str">
            <v>-</v>
          </cell>
        </row>
        <row r="75">
          <cell r="A75">
            <v>10.4</v>
          </cell>
          <cell r="B75" t="str">
            <v>OTHER CIVIL WORKS</v>
          </cell>
        </row>
        <row r="76">
          <cell r="A76" t="str">
            <v>-</v>
          </cell>
          <cell r="B76" t="str">
            <v>-----------------</v>
          </cell>
        </row>
        <row r="77">
          <cell r="A77">
            <v>10401</v>
          </cell>
          <cell r="B77" t="str">
            <v>PUCCA ROADS</v>
          </cell>
        </row>
        <row r="78">
          <cell r="A78">
            <v>10402</v>
          </cell>
          <cell r="B78" t="str">
            <v>KUCHCHA ROADS</v>
          </cell>
        </row>
        <row r="79">
          <cell r="A79">
            <v>10412</v>
          </cell>
          <cell r="B79" t="str">
            <v>RAILWAY SIDINGS</v>
          </cell>
        </row>
        <row r="80">
          <cell r="A80">
            <v>10415</v>
          </cell>
          <cell r="B80" t="str">
            <v>RIVER INTAKE WELL</v>
          </cell>
        </row>
        <row r="81">
          <cell r="A81">
            <v>10420</v>
          </cell>
          <cell r="B81" t="str">
            <v>BOUNDARY WALL FOR CIVIL BUILDINGS</v>
          </cell>
        </row>
        <row r="82">
          <cell r="A82">
            <v>10425</v>
          </cell>
          <cell r="B82" t="str">
            <v>CONSTRUCTION OF DISCHARGE CANAL</v>
          </cell>
        </row>
        <row r="83">
          <cell r="A83" t="str">
            <v>-</v>
          </cell>
          <cell r="B83" t="str">
            <v>-</v>
          </cell>
        </row>
        <row r="84">
          <cell r="B84" t="str">
            <v>TOTAL OF 10.4</v>
          </cell>
        </row>
        <row r="85">
          <cell r="A85" t="str">
            <v>-</v>
          </cell>
          <cell r="B85" t="str">
            <v>-</v>
          </cell>
        </row>
        <row r="87">
          <cell r="A87">
            <v>10.5</v>
          </cell>
          <cell r="B87" t="str">
            <v>PLANT AND MACHINERY</v>
          </cell>
        </row>
        <row r="88">
          <cell r="A88" t="str">
            <v>-</v>
          </cell>
          <cell r="B88" t="str">
            <v>-------------------</v>
          </cell>
        </row>
        <row r="89">
          <cell r="A89">
            <v>10501</v>
          </cell>
          <cell r="B89" t="str">
            <v>BOILER PLANT &amp; EQUIPMENTS</v>
          </cell>
        </row>
        <row r="90">
          <cell r="A90">
            <v>10502</v>
          </cell>
          <cell r="B90" t="str">
            <v>FURNACE/BURNERS</v>
          </cell>
        </row>
        <row r="91">
          <cell r="A91">
            <v>10503</v>
          </cell>
          <cell r="B91" t="str">
            <v>TURBINE GENERATOR STEAM POWER GEN.</v>
          </cell>
        </row>
        <row r="92">
          <cell r="A92">
            <v>10504</v>
          </cell>
          <cell r="B92" t="str">
            <v>PLANT FOUNDATION FOR STEAM POWER PLANT</v>
          </cell>
        </row>
        <row r="93">
          <cell r="A93">
            <v>10507</v>
          </cell>
          <cell r="B93" t="str">
            <v>ASH HANDLING PLANT</v>
          </cell>
        </row>
        <row r="94">
          <cell r="A94">
            <v>10509</v>
          </cell>
          <cell r="B94" t="str">
            <v>AUXILIRIES IN STEAM POWER PLANT</v>
          </cell>
        </row>
        <row r="95">
          <cell r="A95">
            <v>10511</v>
          </cell>
          <cell r="B95" t="str">
            <v>LOCOMOTIVES AND WAGONS</v>
          </cell>
        </row>
        <row r="96">
          <cell r="A96">
            <v>10512</v>
          </cell>
          <cell r="B96" t="str">
            <v>COAL CONVEYOR &amp; CRUSHER</v>
          </cell>
        </row>
        <row r="97">
          <cell r="A97">
            <v>10515</v>
          </cell>
          <cell r="B97" t="str">
            <v>COAL HANDLING PLANT &amp; HANDLING EQUIPMENT</v>
          </cell>
        </row>
        <row r="98">
          <cell r="A98">
            <v>10516</v>
          </cell>
          <cell r="B98" t="str">
            <v>OIL TANKS, OIL HANDING PLANT &amp; EQUIPMENT</v>
          </cell>
        </row>
        <row r="99">
          <cell r="A99">
            <v>10520</v>
          </cell>
          <cell r="B99" t="str">
            <v>INSTRUMENTATION AND CONTROLS</v>
          </cell>
        </row>
        <row r="100">
          <cell r="A100">
            <v>10541</v>
          </cell>
          <cell r="B100" t="str">
            <v xml:space="preserve">TRANSMISSION PLANT-TRANSFORMERS </v>
          </cell>
        </row>
        <row r="101">
          <cell r="B101" t="str">
            <v>100 KVA &amp; ABOVE</v>
          </cell>
        </row>
        <row r="102">
          <cell r="A102">
            <v>10542</v>
          </cell>
          <cell r="B102" t="str">
            <v>OTHER TRANSFORMERS - POWER HOUSE</v>
          </cell>
        </row>
        <row r="103">
          <cell r="A103">
            <v>10543</v>
          </cell>
          <cell r="B103" t="str">
            <v xml:space="preserve">OTHER TRANS.PLANT SUB EQUIP. FIXED </v>
          </cell>
        </row>
        <row r="104">
          <cell r="B104" t="str">
            <v>APPARATUS</v>
          </cell>
        </row>
        <row r="105">
          <cell r="A105">
            <v>10544</v>
          </cell>
          <cell r="B105" t="str">
            <v xml:space="preserve">SUBSTATION TRANSFORMER &amp; KIOSKS </v>
          </cell>
        </row>
        <row r="106">
          <cell r="B106" t="str">
            <v>100 KVA &amp; ABOVE</v>
          </cell>
        </row>
        <row r="107">
          <cell r="A107">
            <v>10545</v>
          </cell>
          <cell r="B107" t="str">
            <v xml:space="preserve">SUBSTATION TRANSFORMER &amp; KIOSKS </v>
          </cell>
        </row>
        <row r="108">
          <cell r="B108" t="str">
            <v>BELOW 100 KVA</v>
          </cell>
        </row>
        <row r="109">
          <cell r="A109">
            <v>10546</v>
          </cell>
          <cell r="B109" t="str">
            <v>LINE TRANSFORMER BELOW 100 KVA</v>
          </cell>
        </row>
        <row r="110">
          <cell r="A110">
            <v>10561</v>
          </cell>
          <cell r="B110" t="str">
            <v>SWITCHGEARS INCLUDING CABLE CONNECTIONS</v>
          </cell>
        </row>
        <row r="111">
          <cell r="A111">
            <v>10565</v>
          </cell>
          <cell r="B111" t="str">
            <v>FABRICATION SHOP/WORKSHOP PLANT &amp; EQUIP.</v>
          </cell>
        </row>
        <row r="112">
          <cell r="A112">
            <v>10567</v>
          </cell>
          <cell r="B112" t="str">
            <v>LIGHTNING ARRESTORS</v>
          </cell>
        </row>
        <row r="113">
          <cell r="A113" t="str">
            <v>-</v>
          </cell>
          <cell r="B113" t="str">
            <v>-</v>
          </cell>
        </row>
        <row r="114">
          <cell r="A114">
            <v>10531</v>
          </cell>
          <cell r="B114" t="str">
            <v>HYDEL POWER GENERATION PLANTS</v>
          </cell>
        </row>
        <row r="115">
          <cell r="A115">
            <v>10532</v>
          </cell>
          <cell r="B115" t="str">
            <v xml:space="preserve">PLANT FOUNDATION FOR HYDEL POWER </v>
          </cell>
        </row>
        <row r="116">
          <cell r="B116" t="str">
            <v>GENERATING PLANT</v>
          </cell>
        </row>
        <row r="117">
          <cell r="A117">
            <v>10535</v>
          </cell>
          <cell r="B117" t="str">
            <v>AUXILIRIES IN HYDEL POWER PLANTS</v>
          </cell>
        </row>
        <row r="118">
          <cell r="A118" t="str">
            <v>-</v>
          </cell>
          <cell r="B118" t="str">
            <v>-</v>
          </cell>
        </row>
        <row r="119">
          <cell r="A119">
            <v>10517</v>
          </cell>
          <cell r="B119" t="str">
            <v>GAS STATIONS ,GAS PIPELINES ETC.</v>
          </cell>
        </row>
        <row r="120">
          <cell r="A120">
            <v>10536</v>
          </cell>
          <cell r="B120" t="str">
            <v>GAS POWER PLANTS</v>
          </cell>
        </row>
        <row r="121">
          <cell r="A121">
            <v>10537</v>
          </cell>
          <cell r="B121" t="str">
            <v>PLANT FOUNDATION FOR GAS POWER PLANTS</v>
          </cell>
        </row>
        <row r="122">
          <cell r="A122">
            <v>10538</v>
          </cell>
          <cell r="B122" t="str">
            <v>AUXILIRIES IN GAS POWER PLANTS</v>
          </cell>
        </row>
        <row r="123">
          <cell r="A123" t="str">
            <v>-</v>
          </cell>
          <cell r="B123" t="str">
            <v>-</v>
          </cell>
        </row>
        <row r="125">
          <cell r="A125">
            <v>10551</v>
          </cell>
          <cell r="B125" t="str">
            <v>MATERIAL HANDLING EQUIPMENT-EARTHMOVERS</v>
          </cell>
        </row>
        <row r="126">
          <cell r="B126" t="str">
            <v>BULLDOZER</v>
          </cell>
        </row>
        <row r="127">
          <cell r="A127">
            <v>10552</v>
          </cell>
          <cell r="B127" t="str">
            <v>MATERIAL HANDLING EQUIP. CEMENT - MIXERS</v>
          </cell>
        </row>
        <row r="128">
          <cell r="A128">
            <v>10553</v>
          </cell>
          <cell r="B128" t="str">
            <v>MATERIAL HANDLING EQUIP. CRANES</v>
          </cell>
        </row>
        <row r="129">
          <cell r="A129">
            <v>10555</v>
          </cell>
          <cell r="B129" t="str">
            <v>MATERIAL HANDLING EQUIPMENT - OTHERS</v>
          </cell>
        </row>
        <row r="130">
          <cell r="A130">
            <v>10563</v>
          </cell>
          <cell r="B130" t="str">
            <v>BATTERIES INCLUDING CHARGING EQUIPMENT</v>
          </cell>
        </row>
        <row r="131">
          <cell r="A131">
            <v>10577</v>
          </cell>
          <cell r="B131" t="str">
            <v>AIR-CONDITIONIG PLANT-PORTABLE</v>
          </cell>
        </row>
        <row r="132">
          <cell r="A132" t="str">
            <v>-</v>
          </cell>
          <cell r="B132" t="str">
            <v>-</v>
          </cell>
        </row>
        <row r="133">
          <cell r="A133">
            <v>10568</v>
          </cell>
          <cell r="B133" t="str">
            <v>SYNCHRONOUS CONDENSORS</v>
          </cell>
        </row>
        <row r="134">
          <cell r="A134" t="str">
            <v>-</v>
          </cell>
          <cell r="B134" t="str">
            <v>-</v>
          </cell>
        </row>
        <row r="135">
          <cell r="A135">
            <v>10571</v>
          </cell>
          <cell r="B135" t="str">
            <v xml:space="preserve">COMMUNICATON EQUIPMENT-RADIO &amp; HIGH </v>
          </cell>
        </row>
        <row r="136">
          <cell r="B136" t="str">
            <v>FREQUENCY CARRIER</v>
          </cell>
        </row>
        <row r="137">
          <cell r="A137">
            <v>10572</v>
          </cell>
          <cell r="B137" t="str">
            <v xml:space="preserve">COMMUNICATION EQUIPMENT- TELEPHONES </v>
          </cell>
        </row>
        <row r="138">
          <cell r="A138">
            <v>10574</v>
          </cell>
          <cell r="B138" t="str">
            <v>STATIC MACHINE TOOLS &amp; EQUIPMENTS</v>
          </cell>
        </row>
        <row r="139">
          <cell r="A139">
            <v>10576</v>
          </cell>
          <cell r="B139" t="str">
            <v>AIR-CONDITIONING PLANT-STATIC</v>
          </cell>
        </row>
        <row r="141">
          <cell r="A141">
            <v>10580</v>
          </cell>
          <cell r="B141" t="str">
            <v>REFRIGERATORS AND WATER COOLERS</v>
          </cell>
        </row>
        <row r="142">
          <cell r="A142">
            <v>10581</v>
          </cell>
          <cell r="B142" t="str">
            <v>METER TESTING LABORATORY TOOLS &amp; EQUIP.</v>
          </cell>
        </row>
        <row r="143">
          <cell r="A143">
            <v>10582</v>
          </cell>
          <cell r="B143" t="str">
            <v>EQUIPMENTS IN HOSPITALS/CLINICS</v>
          </cell>
        </row>
        <row r="144">
          <cell r="A144">
            <v>10583</v>
          </cell>
          <cell r="B144" t="str">
            <v>TOOLS AND TACKLES</v>
          </cell>
        </row>
        <row r="145">
          <cell r="A145">
            <v>10584</v>
          </cell>
          <cell r="B145" t="str">
            <v xml:space="preserve">PETROL PUMP REFILLING SERVICE </v>
          </cell>
        </row>
        <row r="146">
          <cell r="B146" t="str">
            <v/>
          </cell>
        </row>
        <row r="147">
          <cell r="A147">
            <v>10599</v>
          </cell>
          <cell r="B147" t="str">
            <v xml:space="preserve">OTHER MISC. EQUIPMENTS INCLUDING </v>
          </cell>
        </row>
        <row r="148">
          <cell r="B148" t="str">
            <v>FIRE PROTECTION SYSTEM</v>
          </cell>
        </row>
        <row r="149">
          <cell r="A149" t="str">
            <v>-</v>
          </cell>
          <cell r="B149" t="str">
            <v>-</v>
          </cell>
        </row>
        <row r="150">
          <cell r="B150" t="str">
            <v>TOTAL OF 10.5</v>
          </cell>
        </row>
        <row r="151">
          <cell r="A151" t="str">
            <v>-</v>
          </cell>
          <cell r="B151" t="str">
            <v>-</v>
          </cell>
        </row>
        <row r="153">
          <cell r="A153">
            <v>10.6</v>
          </cell>
          <cell r="B153" t="str">
            <v>LINES,CABLE NETWORK ETC.</v>
          </cell>
        </row>
        <row r="154">
          <cell r="A154" t="str">
            <v>-</v>
          </cell>
          <cell r="B154" t="str">
            <v>-----------------------</v>
          </cell>
        </row>
        <row r="155">
          <cell r="A155">
            <v>10601</v>
          </cell>
          <cell r="B155" t="str">
            <v>OVERHEAD LINES ON FAB.STEEL OPERATING</v>
          </cell>
        </row>
        <row r="156">
          <cell r="B156" t="str">
            <v>AT VOLTAGE &gt; 66 KV</v>
          </cell>
        </row>
        <row r="157">
          <cell r="A157">
            <v>10611</v>
          </cell>
          <cell r="B157" t="str">
            <v xml:space="preserve">UNDERGROUND CABLES - JOINT BOXES </v>
          </cell>
        </row>
        <row r="158">
          <cell r="B158" t="str">
            <v>&amp; DISCONNECTING BOXES</v>
          </cell>
        </row>
        <row r="159">
          <cell r="A159" t="str">
            <v>-</v>
          </cell>
          <cell r="B159" t="str">
            <v>-</v>
          </cell>
        </row>
        <row r="160">
          <cell r="A160">
            <v>10602</v>
          </cell>
          <cell r="B160" t="str">
            <v>OVERHEAD LINES ON STEEL SUPPORT VOLTAGE</v>
          </cell>
        </row>
        <row r="161">
          <cell r="B161" t="str">
            <v>BETWEEN 13.2 AND 66 KV</v>
          </cell>
        </row>
        <row r="162">
          <cell r="A162">
            <v>10603</v>
          </cell>
          <cell r="B162" t="str">
            <v>OVERHEAD LINES ON RCC SUPPORT</v>
          </cell>
        </row>
        <row r="163">
          <cell r="A163">
            <v>10604</v>
          </cell>
          <cell r="B163" t="str">
            <v>OVERHEAD LINES - ON TREATED WOOD SUPPORT</v>
          </cell>
        </row>
        <row r="164">
          <cell r="A164" t="str">
            <v>-</v>
          </cell>
          <cell r="B164" t="str">
            <v>-</v>
          </cell>
        </row>
        <row r="165">
          <cell r="A165">
            <v>10612</v>
          </cell>
          <cell r="B165" t="str">
            <v>UNDERGROUND CABLES - CABLE DUCT SYSTEM</v>
          </cell>
        </row>
        <row r="166">
          <cell r="A166" t="str">
            <v>-</v>
          </cell>
          <cell r="B166" t="str">
            <v>-</v>
          </cell>
        </row>
        <row r="167">
          <cell r="A167">
            <v>10613</v>
          </cell>
          <cell r="B167" t="str">
            <v xml:space="preserve">INTERNAL WIRING INCLUDING FITTINGS </v>
          </cell>
        </row>
        <row r="168">
          <cell r="B168" t="str">
            <v>&amp; FIXTURES</v>
          </cell>
        </row>
        <row r="169">
          <cell r="A169">
            <v>10621</v>
          </cell>
          <cell r="B169" t="str">
            <v>SERVICE CONNECTIONS</v>
          </cell>
        </row>
        <row r="170">
          <cell r="A170">
            <v>10625</v>
          </cell>
          <cell r="B170" t="str">
            <v>TEMPORARY CONNECTIONS FOR SUPPLY OF POWER</v>
          </cell>
        </row>
        <row r="171">
          <cell r="A171">
            <v>10631</v>
          </cell>
          <cell r="B171" t="str">
            <v>METERING EQUIPMENTS</v>
          </cell>
        </row>
        <row r="172">
          <cell r="A172">
            <v>10641</v>
          </cell>
          <cell r="B172" t="str">
            <v>STREET LIGHTING AND SIGNAL SYSTEM</v>
          </cell>
        </row>
        <row r="173">
          <cell r="A173">
            <v>10651</v>
          </cell>
          <cell r="B173" t="str">
            <v xml:space="preserve">SINGLE POINT CONNECTIONS TO </v>
          </cell>
        </row>
        <row r="174">
          <cell r="B174" t="str">
            <v>JHUGGI JHOPDIES</v>
          </cell>
        </row>
        <row r="175">
          <cell r="A175">
            <v>10685</v>
          </cell>
          <cell r="B175" t="str">
            <v>MISCELLANEOUS EQUIPMENTS</v>
          </cell>
        </row>
        <row r="176">
          <cell r="A176" t="str">
            <v>-</v>
          </cell>
          <cell r="B176" t="str">
            <v>-</v>
          </cell>
        </row>
        <row r="177">
          <cell r="B177" t="str">
            <v>TOTAL OF 10.6</v>
          </cell>
        </row>
        <row r="178">
          <cell r="A178" t="str">
            <v>-</v>
          </cell>
          <cell r="B178" t="str">
            <v>-</v>
          </cell>
        </row>
        <row r="180">
          <cell r="A180">
            <v>10.7</v>
          </cell>
          <cell r="B180" t="str">
            <v>VEHICLES</v>
          </cell>
        </row>
        <row r="181">
          <cell r="A181" t="str">
            <v>-</v>
          </cell>
          <cell r="B181" t="str">
            <v>--------</v>
          </cell>
        </row>
        <row r="182">
          <cell r="A182">
            <v>10710</v>
          </cell>
          <cell r="B182" t="str">
            <v>TRUCKS,TEMPOS &amp; TREKKERS</v>
          </cell>
        </row>
        <row r="183">
          <cell r="A183">
            <v>10720</v>
          </cell>
          <cell r="B183" t="str">
            <v>BUSES INCLUDING MINI BUSES</v>
          </cell>
        </row>
        <row r="184">
          <cell r="A184">
            <v>10730</v>
          </cell>
          <cell r="B184" t="str">
            <v>JEEPS AND MOTER CARS</v>
          </cell>
        </row>
        <row r="185">
          <cell r="A185">
            <v>10740</v>
          </cell>
          <cell r="B185" t="str">
            <v>OTHER VEHICLES</v>
          </cell>
        </row>
        <row r="186">
          <cell r="A186" t="str">
            <v>-</v>
          </cell>
          <cell r="B186" t="str">
            <v>-</v>
          </cell>
        </row>
        <row r="187">
          <cell r="B187" t="str">
            <v>TOTAL OF 10.7</v>
          </cell>
        </row>
        <row r="188">
          <cell r="A188" t="str">
            <v>-</v>
          </cell>
          <cell r="B188" t="str">
            <v>-</v>
          </cell>
        </row>
        <row r="189">
          <cell r="A189" t="str">
            <v>-</v>
          </cell>
          <cell r="B189" t="str">
            <v>-</v>
          </cell>
        </row>
        <row r="190">
          <cell r="A190">
            <v>10800</v>
          </cell>
          <cell r="B190" t="str">
            <v>FURNITURE AND FIXTURES</v>
          </cell>
        </row>
        <row r="191">
          <cell r="A191" t="str">
            <v>-</v>
          </cell>
          <cell r="B191" t="str">
            <v>----------------------</v>
          </cell>
        </row>
        <row r="193">
          <cell r="A193">
            <v>10.9</v>
          </cell>
          <cell r="B193" t="str">
            <v>OFFICE EQUIPMENTS</v>
          </cell>
        </row>
        <row r="194">
          <cell r="A194" t="str">
            <v>-</v>
          </cell>
          <cell r="B194" t="str">
            <v>-----------------</v>
          </cell>
        </row>
        <row r="195">
          <cell r="A195">
            <v>10901</v>
          </cell>
          <cell r="B195" t="str">
            <v>CALCULATORS</v>
          </cell>
        </row>
        <row r="196">
          <cell r="A196">
            <v>10902</v>
          </cell>
          <cell r="B196" t="str">
            <v>TYPEWRITERS</v>
          </cell>
        </row>
        <row r="197">
          <cell r="A197">
            <v>10903</v>
          </cell>
          <cell r="B197" t="str">
            <v>CASH REGISTERS IN CASH OFFICES</v>
          </cell>
        </row>
        <row r="198">
          <cell r="A198">
            <v>10904</v>
          </cell>
          <cell r="B198" t="str">
            <v>OTHERS</v>
          </cell>
        </row>
        <row r="199">
          <cell r="A199">
            <v>10905</v>
          </cell>
          <cell r="B199" t="str">
            <v>COMPUTERS</v>
          </cell>
        </row>
        <row r="200">
          <cell r="A200" t="str">
            <v>-</v>
          </cell>
          <cell r="B200" t="str">
            <v>-</v>
          </cell>
        </row>
        <row r="201">
          <cell r="B201" t="str">
            <v>TOTAL OF 10.9</v>
          </cell>
        </row>
        <row r="202">
          <cell r="A202" t="str">
            <v>-</v>
          </cell>
          <cell r="B202" t="str">
            <v>-</v>
          </cell>
        </row>
        <row r="203">
          <cell r="A203" t="str">
            <v>=</v>
          </cell>
          <cell r="B203" t="str">
            <v>=</v>
          </cell>
        </row>
        <row r="204">
          <cell r="B204" t="str">
            <v>GRAND TOTAL OF GROUP 10</v>
          </cell>
        </row>
        <row r="205">
          <cell r="A205" t="str">
            <v>=</v>
          </cell>
          <cell r="B205" t="str">
            <v>=</v>
          </cell>
        </row>
        <row r="222">
          <cell r="A222">
            <v>10101</v>
          </cell>
          <cell r="B222" t="str">
            <v>LAND OWNED UNDER FULL TITLE</v>
          </cell>
        </row>
        <row r="223">
          <cell r="A223">
            <v>10104</v>
          </cell>
          <cell r="B223" t="str">
            <v xml:space="preserve">COST OF LAND DEVELOPMENT NOT OF </v>
          </cell>
        </row>
        <row r="224">
          <cell r="B224" t="str">
            <v>ENDURING NATURE</v>
          </cell>
        </row>
        <row r="225">
          <cell r="A225">
            <v>10105</v>
          </cell>
          <cell r="B225" t="str">
            <v>COST OF LAND RESETTLEMENT (PROVISIONAL)</v>
          </cell>
        </row>
        <row r="226">
          <cell r="A226">
            <v>10106</v>
          </cell>
          <cell r="B226" t="str">
            <v xml:space="preserve">COST OF TREE PLANTATION FOR TREE CUTDOWN </v>
          </cell>
        </row>
        <row r="227">
          <cell r="A227" t="str">
            <v>-</v>
          </cell>
          <cell r="B227" t="str">
            <v>-</v>
          </cell>
        </row>
        <row r="228">
          <cell r="A228">
            <v>10102</v>
          </cell>
          <cell r="B228" t="str">
            <v>LAND HELD UNDER LEASE</v>
          </cell>
        </row>
        <row r="229">
          <cell r="A229">
            <v>10103</v>
          </cell>
          <cell r="B229" t="str">
            <v>COST OF LAND DEVELOPMENT ON LEASEHOLD LAND</v>
          </cell>
        </row>
        <row r="230">
          <cell r="A230" t="str">
            <v>-</v>
          </cell>
          <cell r="B230" t="str">
            <v>-</v>
          </cell>
        </row>
        <row r="231">
          <cell r="B231" t="str">
            <v>TOTAL OF 10.1</v>
          </cell>
        </row>
        <row r="232">
          <cell r="A232" t="str">
            <v>-</v>
          </cell>
          <cell r="B232" t="str">
            <v>-</v>
          </cell>
        </row>
        <row r="234">
          <cell r="A234">
            <v>10.199999999999999</v>
          </cell>
          <cell r="B234" t="str">
            <v>BUILDINGS CONTAINING GEN.,TRANSMISSION</v>
          </cell>
        </row>
        <row r="235">
          <cell r="B235" t="str">
            <v>&amp; DISTRIBUTION EQUIPMENT</v>
          </cell>
        </row>
        <row r="236">
          <cell r="A236" t="str">
            <v>------------------------------------</v>
          </cell>
          <cell r="B236" t="str">
            <v>-----------------------------------</v>
          </cell>
        </row>
        <row r="237">
          <cell r="A237">
            <v>10201</v>
          </cell>
          <cell r="B237" t="str">
            <v xml:space="preserve">BUILDINGS CONTAINING THERMO ELECTRIC </v>
          </cell>
        </row>
        <row r="238">
          <cell r="B238" t="str">
            <v>GENERATION EQUIPMENT</v>
          </cell>
        </row>
        <row r="239">
          <cell r="A239" t="str">
            <v>-</v>
          </cell>
          <cell r="B239" t="str">
            <v>-</v>
          </cell>
        </row>
        <row r="240">
          <cell r="A240">
            <v>10202</v>
          </cell>
          <cell r="B240" t="str">
            <v xml:space="preserve">BUILDINGS CONTAINING HYDRO GENERATION </v>
          </cell>
        </row>
        <row r="241">
          <cell r="B241" t="str">
            <v>EQUIPMENT</v>
          </cell>
        </row>
        <row r="242">
          <cell r="A242" t="str">
            <v>-</v>
          </cell>
          <cell r="B242" t="str">
            <v>-</v>
          </cell>
        </row>
        <row r="243">
          <cell r="A243">
            <v>10203</v>
          </cell>
          <cell r="B243" t="str">
            <v>BUILDINGS CONTAINING DIESEL ELEC.GEN.PLANT</v>
          </cell>
        </row>
        <row r="244">
          <cell r="A244" t="str">
            <v>-</v>
          </cell>
          <cell r="B244" t="str">
            <v>-</v>
          </cell>
        </row>
        <row r="245">
          <cell r="A245">
            <v>10207</v>
          </cell>
          <cell r="B245" t="str">
            <v xml:space="preserve">BUILDINGS CONTAINING TRANSMISSION </v>
          </cell>
        </row>
        <row r="246">
          <cell r="B246" t="str">
            <v>INSTALLATION</v>
          </cell>
        </row>
        <row r="247">
          <cell r="A247">
            <v>10208</v>
          </cell>
          <cell r="B247" t="str">
            <v xml:space="preserve">BUILDINGS CONTAINING DISTRIBUTION </v>
          </cell>
        </row>
        <row r="248">
          <cell r="B248" t="str">
            <v>INSTALLATION</v>
          </cell>
        </row>
        <row r="249">
          <cell r="A249">
            <v>10211</v>
          </cell>
          <cell r="B249" t="str">
            <v>OFFICE BUILDINGS</v>
          </cell>
        </row>
        <row r="250">
          <cell r="A250">
            <v>10222</v>
          </cell>
          <cell r="B250" t="str">
            <v>RESIDENTIAL COLONY FOR STAFF</v>
          </cell>
        </row>
        <row r="251">
          <cell r="A251">
            <v>10233</v>
          </cell>
          <cell r="B251" t="str">
            <v>OTHER BUILDINGS</v>
          </cell>
        </row>
        <row r="252">
          <cell r="A252">
            <v>10234</v>
          </cell>
          <cell r="B252" t="str">
            <v>P.C.C. BUILDINGS</v>
          </cell>
        </row>
        <row r="253">
          <cell r="A253">
            <v>10235</v>
          </cell>
          <cell r="B253" t="str">
            <v>M.T.R.U. BUILDINGS</v>
          </cell>
        </row>
        <row r="254">
          <cell r="A254">
            <v>10236</v>
          </cell>
          <cell r="B254" t="str">
            <v>M.R.U. BUILDINGS</v>
          </cell>
        </row>
        <row r="255">
          <cell r="A255">
            <v>10237</v>
          </cell>
          <cell r="B255" t="str">
            <v>FABRICATION WORKSHOP</v>
          </cell>
        </row>
        <row r="256">
          <cell r="A256" t="str">
            <v>-</v>
          </cell>
          <cell r="B256" t="str">
            <v>-</v>
          </cell>
        </row>
        <row r="257">
          <cell r="B257" t="str">
            <v>TOTAL OF 10.2</v>
          </cell>
        </row>
        <row r="258">
          <cell r="A258" t="str">
            <v>-</v>
          </cell>
          <cell r="B258" t="str">
            <v>-</v>
          </cell>
        </row>
        <row r="260">
          <cell r="A260">
            <v>10.3</v>
          </cell>
          <cell r="B260" t="str">
            <v>HYDRAULIC WORKS</v>
          </cell>
        </row>
        <row r="261">
          <cell r="A261" t="str">
            <v>-</v>
          </cell>
          <cell r="B261" t="str">
            <v>---------------</v>
          </cell>
        </row>
        <row r="262">
          <cell r="A262">
            <v>10301</v>
          </cell>
          <cell r="B262" t="str">
            <v xml:space="preserve">HYD.WORKS HYDRO ELEC.SYSTEMS,WEIRS,DAMS </v>
          </cell>
        </row>
        <row r="263">
          <cell r="A263" t="str">
            <v>-</v>
          </cell>
          <cell r="B263" t="str">
            <v>-</v>
          </cell>
        </row>
        <row r="264">
          <cell r="A264">
            <v>10310</v>
          </cell>
          <cell r="B264" t="str">
            <v>COOLING WATER SYSTEM</v>
          </cell>
        </row>
        <row r="265">
          <cell r="A265">
            <v>10311</v>
          </cell>
          <cell r="B265" t="str">
            <v>COOLING TOWERS</v>
          </cell>
        </row>
        <row r="266">
          <cell r="A266">
            <v>10315</v>
          </cell>
          <cell r="B266" t="str">
            <v xml:space="preserve">SWEET WATER ARRANGEMENTS INCLUDING </v>
          </cell>
        </row>
        <row r="267">
          <cell r="B267" t="str">
            <v>RESERVOIRS</v>
          </cell>
        </row>
        <row r="268">
          <cell r="A268">
            <v>10319</v>
          </cell>
          <cell r="B268" t="str">
            <v>DUCTS AND PENSTOCK</v>
          </cell>
        </row>
        <row r="269">
          <cell r="A269">
            <v>10320</v>
          </cell>
          <cell r="B269" t="str">
            <v xml:space="preserve">PLANT,PIPELINES FOR WATER SUPPLY IN </v>
          </cell>
        </row>
        <row r="270">
          <cell r="B270" t="str">
            <v>RESIDENTIAL COLONY</v>
          </cell>
        </row>
        <row r="271">
          <cell r="A271">
            <v>10321</v>
          </cell>
          <cell r="B271" t="str">
            <v>RESERVOIR,FOREBAY AND INTAKE</v>
          </cell>
        </row>
        <row r="272">
          <cell r="A272" t="str">
            <v>-</v>
          </cell>
          <cell r="B272" t="str">
            <v>-</v>
          </cell>
        </row>
        <row r="273">
          <cell r="A273">
            <v>10305</v>
          </cell>
          <cell r="B273" t="str">
            <v xml:space="preserve">HYDEL WORKS,RCC PIPES,SURGE TANKS,VALVES </v>
          </cell>
        </row>
        <row r="274">
          <cell r="A274">
            <v>10322</v>
          </cell>
          <cell r="B274" t="str">
            <v>DRAINAGE AND SEWARAGE RESIDENTIAL COLONY</v>
          </cell>
        </row>
        <row r="275">
          <cell r="A275">
            <v>10323</v>
          </cell>
          <cell r="B275" t="str">
            <v>BYPASS CHANNEL AND ITS WORKS</v>
          </cell>
        </row>
        <row r="276">
          <cell r="A276">
            <v>10324</v>
          </cell>
          <cell r="B276" t="str">
            <v>TAIL RACE CHANNEL</v>
          </cell>
        </row>
        <row r="277">
          <cell r="A277">
            <v>10325</v>
          </cell>
          <cell r="B277" t="str">
            <v>MISC. WORKS</v>
          </cell>
        </row>
        <row r="278">
          <cell r="A278" t="str">
            <v>-</v>
          </cell>
          <cell r="B278" t="str">
            <v>-</v>
          </cell>
        </row>
        <row r="279">
          <cell r="B279" t="str">
            <v>TOTAL OF 10.3</v>
          </cell>
        </row>
        <row r="280">
          <cell r="A280" t="str">
            <v>-</v>
          </cell>
          <cell r="B280" t="str">
            <v>-</v>
          </cell>
        </row>
        <row r="282">
          <cell r="A282">
            <v>10.4</v>
          </cell>
          <cell r="B282" t="str">
            <v>OTHER CIVIL WORKS</v>
          </cell>
        </row>
        <row r="283">
          <cell r="A283" t="str">
            <v>-</v>
          </cell>
          <cell r="B283" t="str">
            <v>-----------------</v>
          </cell>
        </row>
        <row r="284">
          <cell r="A284">
            <v>10401</v>
          </cell>
          <cell r="B284" t="str">
            <v>PUCCA ROADS</v>
          </cell>
        </row>
        <row r="285">
          <cell r="A285">
            <v>10402</v>
          </cell>
          <cell r="B285" t="str">
            <v>KUCHCHA ROADS</v>
          </cell>
        </row>
        <row r="286">
          <cell r="A286">
            <v>10412</v>
          </cell>
          <cell r="B286" t="str">
            <v>RAILWAY SIDINGS</v>
          </cell>
        </row>
        <row r="287">
          <cell r="A287">
            <v>10415</v>
          </cell>
          <cell r="B287" t="str">
            <v>RIVER INTAKE WELL</v>
          </cell>
        </row>
        <row r="288">
          <cell r="A288">
            <v>10420</v>
          </cell>
          <cell r="B288" t="str">
            <v>BOUNDARY WALL FOR CIVIL BUILDINGS</v>
          </cell>
        </row>
        <row r="289">
          <cell r="A289">
            <v>10425</v>
          </cell>
          <cell r="B289" t="str">
            <v>CONSTRUCTION OF DISCHARGE CANAL</v>
          </cell>
        </row>
        <row r="290">
          <cell r="A290" t="str">
            <v>-</v>
          </cell>
          <cell r="B290" t="str">
            <v>-</v>
          </cell>
        </row>
        <row r="291">
          <cell r="B291" t="str">
            <v>TOTAL OF 10.4</v>
          </cell>
        </row>
        <row r="292">
          <cell r="A292" t="str">
            <v>-</v>
          </cell>
          <cell r="B292" t="str">
            <v>-</v>
          </cell>
        </row>
        <row r="294">
          <cell r="A294">
            <v>10.5</v>
          </cell>
          <cell r="B294" t="str">
            <v>PLANT AND MACHINERY</v>
          </cell>
        </row>
        <row r="295">
          <cell r="A295" t="str">
            <v>-</v>
          </cell>
          <cell r="B295" t="str">
            <v>-------------------</v>
          </cell>
        </row>
        <row r="296">
          <cell r="A296">
            <v>10501</v>
          </cell>
          <cell r="B296" t="str">
            <v>BOILER PLANT &amp; EQUIPMENTS</v>
          </cell>
        </row>
        <row r="297">
          <cell r="A297">
            <v>10502</v>
          </cell>
          <cell r="B297" t="str">
            <v>FURNACE/BURNERS</v>
          </cell>
        </row>
        <row r="298">
          <cell r="A298">
            <v>10503</v>
          </cell>
          <cell r="B298" t="str">
            <v>TURBINE GENERATOR STEAM POWER GEN.</v>
          </cell>
        </row>
        <row r="299">
          <cell r="A299">
            <v>10504</v>
          </cell>
          <cell r="B299" t="str">
            <v>PLANT FOUNDATION FOR STEAM POWER PLANT</v>
          </cell>
        </row>
        <row r="300">
          <cell r="A300">
            <v>10507</v>
          </cell>
          <cell r="B300" t="str">
            <v>ASH HANDLING PLANT</v>
          </cell>
        </row>
        <row r="301">
          <cell r="A301">
            <v>10509</v>
          </cell>
          <cell r="B301" t="str">
            <v>AUXILIRIES IN STEAM POWER PLANT</v>
          </cell>
        </row>
        <row r="302">
          <cell r="A302">
            <v>10511</v>
          </cell>
          <cell r="B302" t="str">
            <v>LOCOMOTIVES AND WAGONS</v>
          </cell>
        </row>
        <row r="303">
          <cell r="A303">
            <v>10512</v>
          </cell>
          <cell r="B303" t="str">
            <v>COAL CONVEYOR &amp; CRUSHER</v>
          </cell>
        </row>
        <row r="304">
          <cell r="A304">
            <v>10515</v>
          </cell>
          <cell r="B304" t="str">
            <v>COAL HANDLING PLANT &amp; HANDLING EQUIPMENT</v>
          </cell>
        </row>
        <row r="305">
          <cell r="A305">
            <v>10516</v>
          </cell>
          <cell r="B305" t="str">
            <v>OIL TANKS, OIL HANDING PLANT &amp; EQUIPMENT</v>
          </cell>
        </row>
        <row r="306">
          <cell r="A306">
            <v>10520</v>
          </cell>
          <cell r="B306" t="str">
            <v>INSTRUMENTATION AND CONTROLS</v>
          </cell>
        </row>
        <row r="307">
          <cell r="A307">
            <v>10541</v>
          </cell>
          <cell r="B307" t="str">
            <v xml:space="preserve">TRANSMISSION PLANT-TRANSFORMERS </v>
          </cell>
        </row>
        <row r="308">
          <cell r="B308" t="str">
            <v>100 KVA &amp; ABOVE</v>
          </cell>
        </row>
        <row r="309">
          <cell r="A309">
            <v>10542</v>
          </cell>
          <cell r="B309" t="str">
            <v>OTHER TRANSFORMERS - POWER HOUSE</v>
          </cell>
        </row>
        <row r="310">
          <cell r="A310">
            <v>10543</v>
          </cell>
          <cell r="B310" t="str">
            <v xml:space="preserve">OTHER TRANS.PLANT SUB EQUIP. FIXED </v>
          </cell>
        </row>
        <row r="311">
          <cell r="B311" t="str">
            <v>APPARATUS</v>
          </cell>
        </row>
        <row r="312">
          <cell r="A312">
            <v>10544</v>
          </cell>
          <cell r="B312" t="str">
            <v xml:space="preserve">SUBSTATION TRANSFORMER &amp; KIOSKS </v>
          </cell>
        </row>
        <row r="313">
          <cell r="B313" t="str">
            <v>100 KVA &amp; ABOVE</v>
          </cell>
        </row>
        <row r="314">
          <cell r="A314">
            <v>10545</v>
          </cell>
          <cell r="B314" t="str">
            <v xml:space="preserve">SUBSTATION TRANSFORMER &amp; KIOSKS </v>
          </cell>
        </row>
        <row r="315">
          <cell r="B315" t="str">
            <v>BELOW 100 KVA</v>
          </cell>
        </row>
        <row r="316">
          <cell r="A316">
            <v>10546</v>
          </cell>
          <cell r="B316" t="str">
            <v>LINE TRANSFORMER BELOW 100 KVA</v>
          </cell>
        </row>
        <row r="317">
          <cell r="A317">
            <v>10561</v>
          </cell>
          <cell r="B317" t="str">
            <v>SWITCHGEARS INCLUDING CABLE CONNECTIONS</v>
          </cell>
        </row>
        <row r="318">
          <cell r="A318">
            <v>10565</v>
          </cell>
          <cell r="B318" t="str">
            <v>FABRICATION SHOP/WORKSHOP PLANT &amp; EQUIP.</v>
          </cell>
        </row>
        <row r="319">
          <cell r="A319">
            <v>10567</v>
          </cell>
          <cell r="B319" t="str">
            <v>LIGHTNING ARRESTORS</v>
          </cell>
        </row>
        <row r="320">
          <cell r="A320" t="str">
            <v>-</v>
          </cell>
          <cell r="B320" t="str">
            <v>-</v>
          </cell>
        </row>
        <row r="321">
          <cell r="A321">
            <v>10531</v>
          </cell>
          <cell r="B321" t="str">
            <v>HYDEL POWER GENERATION PLANTS</v>
          </cell>
        </row>
        <row r="322">
          <cell r="A322">
            <v>10532</v>
          </cell>
          <cell r="B322" t="str">
            <v xml:space="preserve">PLANT FOUNDATION FOR HYDEL POWER </v>
          </cell>
        </row>
        <row r="323">
          <cell r="B323" t="str">
            <v>GENERATING PLANT</v>
          </cell>
        </row>
        <row r="324">
          <cell r="A324">
            <v>10535</v>
          </cell>
          <cell r="B324" t="str">
            <v>AUXILIRIES IN HYDEL POWER PLANTS</v>
          </cell>
        </row>
        <row r="325">
          <cell r="A325" t="str">
            <v>-</v>
          </cell>
          <cell r="B325" t="str">
            <v>-</v>
          </cell>
        </row>
        <row r="326">
          <cell r="A326">
            <v>10517</v>
          </cell>
          <cell r="B326" t="str">
            <v>GAS STATIONS ,GAS PIPELINES ETC.</v>
          </cell>
        </row>
        <row r="327">
          <cell r="A327">
            <v>10536</v>
          </cell>
          <cell r="B327" t="str">
            <v>GAS POWER PLANTS</v>
          </cell>
        </row>
        <row r="328">
          <cell r="A328">
            <v>10537</v>
          </cell>
          <cell r="B328" t="str">
            <v>PLANT FOUNDATION FOR GAS POWER PLANTS</v>
          </cell>
        </row>
        <row r="329">
          <cell r="A329">
            <v>10538</v>
          </cell>
          <cell r="B329" t="str">
            <v>AUXILIRIES IN GAS POWER PLANTS</v>
          </cell>
        </row>
        <row r="330">
          <cell r="A330" t="str">
            <v>-</v>
          </cell>
          <cell r="B330" t="str">
            <v>-</v>
          </cell>
        </row>
        <row r="332">
          <cell r="A332">
            <v>10551</v>
          </cell>
          <cell r="B332" t="str">
            <v>MATERIAL HANDLING EQUIPMENT-EARTHMOVERS</v>
          </cell>
        </row>
        <row r="333">
          <cell r="B333" t="str">
            <v>BULLDOZER</v>
          </cell>
        </row>
        <row r="334">
          <cell r="A334">
            <v>10552</v>
          </cell>
          <cell r="B334" t="str">
            <v>MATERIAL HANDLING EQUIP. CEMENT - MIXERS</v>
          </cell>
        </row>
        <row r="335">
          <cell r="A335">
            <v>10553</v>
          </cell>
          <cell r="B335" t="str">
            <v>MATERIAL HANDLING EQUIP. CRANES</v>
          </cell>
        </row>
        <row r="336">
          <cell r="A336">
            <v>10555</v>
          </cell>
          <cell r="B336" t="str">
            <v>MATERIAL HANDLING EQUIPMENT - OTHERS</v>
          </cell>
        </row>
        <row r="337">
          <cell r="A337">
            <v>10563</v>
          </cell>
          <cell r="B337" t="str">
            <v>BATTERIES INCLUDING CHARGING EQUIPMENT</v>
          </cell>
        </row>
        <row r="338">
          <cell r="A338">
            <v>10577</v>
          </cell>
          <cell r="B338" t="str">
            <v>AIR-CONDITIONIG PLANT-PORTABLE</v>
          </cell>
        </row>
        <row r="339">
          <cell r="A339" t="str">
            <v>-</v>
          </cell>
          <cell r="B339" t="str">
            <v>-</v>
          </cell>
        </row>
        <row r="340">
          <cell r="A340">
            <v>10568</v>
          </cell>
          <cell r="B340" t="str">
            <v>SYNCHRONOUS CONDENSORS</v>
          </cell>
        </row>
        <row r="341">
          <cell r="A341" t="str">
            <v>-</v>
          </cell>
          <cell r="B341" t="str">
            <v>-</v>
          </cell>
        </row>
        <row r="342">
          <cell r="A342">
            <v>10571</v>
          </cell>
          <cell r="B342" t="str">
            <v xml:space="preserve">COMMUNICATON EQUIPMENT-RADIO &amp; HIGH </v>
          </cell>
        </row>
        <row r="343">
          <cell r="B343" t="str">
            <v>FREQUENCY CARRIER</v>
          </cell>
        </row>
        <row r="344">
          <cell r="A344">
            <v>10572</v>
          </cell>
          <cell r="B344" t="str">
            <v xml:space="preserve">COMMUNICATION EQUIPMENT- TELEPHONES </v>
          </cell>
        </row>
        <row r="345">
          <cell r="A345">
            <v>10574</v>
          </cell>
          <cell r="B345" t="str">
            <v>STATIC MACHINE TOOLS &amp; EQUIPMENTS</v>
          </cell>
        </row>
        <row r="346">
          <cell r="A346">
            <v>10576</v>
          </cell>
          <cell r="B346" t="str">
            <v>AIR-CONDITIONING PLANT-STATIC</v>
          </cell>
        </row>
        <row r="348">
          <cell r="A348">
            <v>10580</v>
          </cell>
          <cell r="B348" t="str">
            <v>REFRIGERATORS AND WATER COOLERS</v>
          </cell>
        </row>
        <row r="349">
          <cell r="A349">
            <v>10581</v>
          </cell>
          <cell r="B349" t="str">
            <v>METER TESTING LABORATORY TOOLS &amp; EQUIP.</v>
          </cell>
        </row>
        <row r="350">
          <cell r="A350">
            <v>10582</v>
          </cell>
          <cell r="B350" t="str">
            <v>EQUIPMENTS IN HOSPITALS/CLINICS</v>
          </cell>
        </row>
        <row r="351">
          <cell r="A351">
            <v>10583</v>
          </cell>
          <cell r="B351" t="str">
            <v>TOOLS AND TACKLES</v>
          </cell>
        </row>
        <row r="352">
          <cell r="A352">
            <v>10584</v>
          </cell>
          <cell r="B352" t="str">
            <v xml:space="preserve">PETROL PUMP REFILLING SERVICE </v>
          </cell>
        </row>
        <row r="353">
          <cell r="B353" t="str">
            <v/>
          </cell>
        </row>
        <row r="354">
          <cell r="A354">
            <v>10599</v>
          </cell>
          <cell r="B354" t="str">
            <v xml:space="preserve">OTHER MISC. EQUIPMENTS INCLUDING </v>
          </cell>
        </row>
        <row r="355">
          <cell r="B355" t="str">
            <v>FIRE PROTECTION SYSTEM</v>
          </cell>
        </row>
        <row r="356">
          <cell r="A356" t="str">
            <v>-</v>
          </cell>
          <cell r="B356" t="str">
            <v>-</v>
          </cell>
        </row>
        <row r="357">
          <cell r="B357" t="str">
            <v>TOTAL OF 10.5</v>
          </cell>
        </row>
        <row r="358">
          <cell r="A358" t="str">
            <v>-</v>
          </cell>
          <cell r="B358" t="str">
            <v>-</v>
          </cell>
        </row>
        <row r="360">
          <cell r="A360">
            <v>10.6</v>
          </cell>
          <cell r="B360" t="str">
            <v>LINES,CABLE NETWORK ETC.</v>
          </cell>
        </row>
        <row r="361">
          <cell r="A361" t="str">
            <v>-</v>
          </cell>
          <cell r="B361" t="str">
            <v>-----------------------</v>
          </cell>
        </row>
        <row r="362">
          <cell r="A362">
            <v>10601</v>
          </cell>
          <cell r="B362" t="str">
            <v>OVERHEAD LINES ON FAB.STEEL OPERATING</v>
          </cell>
        </row>
        <row r="363">
          <cell r="B363" t="str">
            <v>AT VOLTAGE &gt; 66 KV</v>
          </cell>
        </row>
        <row r="364">
          <cell r="A364">
            <v>10611</v>
          </cell>
          <cell r="B364" t="str">
            <v xml:space="preserve">UNDERGROUND CABLES - JOINT BOXES </v>
          </cell>
        </row>
        <row r="365">
          <cell r="B365" t="str">
            <v>&amp; DISCONNECTING BOXES</v>
          </cell>
        </row>
        <row r="366">
          <cell r="A366" t="str">
            <v>-</v>
          </cell>
          <cell r="B366" t="str">
            <v>-</v>
          </cell>
        </row>
        <row r="367">
          <cell r="A367">
            <v>10602</v>
          </cell>
          <cell r="B367" t="str">
            <v>OVERHEAD LINES ON STEEL SUPPORT VOLTAGE</v>
          </cell>
        </row>
        <row r="368">
          <cell r="B368" t="str">
            <v>BETWEEN 13.2 AND 66 KV</v>
          </cell>
        </row>
        <row r="369">
          <cell r="A369">
            <v>10603</v>
          </cell>
          <cell r="B369" t="str">
            <v>OVERHEAD LINES ON RCC SUPPORT</v>
          </cell>
        </row>
        <row r="370">
          <cell r="A370">
            <v>10604</v>
          </cell>
          <cell r="B370" t="str">
            <v>OVERHEAD LINES - ON TREATED WOOD SUPPORT</v>
          </cell>
        </row>
        <row r="371">
          <cell r="A371" t="str">
            <v>-</v>
          </cell>
          <cell r="B371" t="str">
            <v>-</v>
          </cell>
        </row>
        <row r="372">
          <cell r="A372">
            <v>10612</v>
          </cell>
          <cell r="B372" t="str">
            <v>UNDERGROUND CABLES - CABLE DUCT SYSTEM</v>
          </cell>
        </row>
        <row r="373">
          <cell r="A373" t="str">
            <v>-</v>
          </cell>
          <cell r="B373" t="str">
            <v>-</v>
          </cell>
        </row>
        <row r="374">
          <cell r="A374">
            <v>10613</v>
          </cell>
          <cell r="B374" t="str">
            <v xml:space="preserve">INTERNAL WIRING INCLUDING FITTINGS </v>
          </cell>
        </row>
        <row r="375">
          <cell r="B375" t="str">
            <v>&amp; FIXTURES</v>
          </cell>
        </row>
        <row r="376">
          <cell r="A376">
            <v>10621</v>
          </cell>
          <cell r="B376" t="str">
            <v>SERVICE CONNECTIONS</v>
          </cell>
        </row>
        <row r="377">
          <cell r="A377">
            <v>10625</v>
          </cell>
          <cell r="B377" t="str">
            <v>TEMPORARY CONNECTIONS FOR SUPPLY OF POWER</v>
          </cell>
        </row>
        <row r="378">
          <cell r="A378">
            <v>10631</v>
          </cell>
          <cell r="B378" t="str">
            <v>METERING EQUIPMENTS</v>
          </cell>
        </row>
        <row r="379">
          <cell r="A379">
            <v>10641</v>
          </cell>
          <cell r="B379" t="str">
            <v>STREET LIGHTING AND SIGNAL SYSTEM</v>
          </cell>
        </row>
        <row r="380">
          <cell r="A380">
            <v>10651</v>
          </cell>
          <cell r="B380" t="str">
            <v xml:space="preserve">SINGLE POINT CONNECTIONS TO </v>
          </cell>
        </row>
        <row r="381">
          <cell r="B381" t="str">
            <v>JHUGGI JHOPDIES</v>
          </cell>
        </row>
        <row r="382">
          <cell r="A382">
            <v>10685</v>
          </cell>
          <cell r="B382" t="str">
            <v>MISCELLANEOUS EQUIPMENTS</v>
          </cell>
        </row>
        <row r="383">
          <cell r="A383" t="str">
            <v>-</v>
          </cell>
          <cell r="B383" t="str">
            <v>-</v>
          </cell>
        </row>
        <row r="384">
          <cell r="B384" t="str">
            <v>TOTAL OF 10.6</v>
          </cell>
        </row>
        <row r="385">
          <cell r="A385" t="str">
            <v>-</v>
          </cell>
          <cell r="B385" t="str">
            <v>-</v>
          </cell>
        </row>
        <row r="387">
          <cell r="A387">
            <v>10.7</v>
          </cell>
          <cell r="B387" t="str">
            <v>VEHICLES</v>
          </cell>
        </row>
        <row r="388">
          <cell r="A388" t="str">
            <v>-</v>
          </cell>
          <cell r="B388" t="str">
            <v>--------</v>
          </cell>
        </row>
        <row r="389">
          <cell r="A389">
            <v>10710</v>
          </cell>
          <cell r="B389" t="str">
            <v>TRUCKS,TEMPOS &amp; TREKKERS</v>
          </cell>
        </row>
        <row r="390">
          <cell r="A390">
            <v>10720</v>
          </cell>
          <cell r="B390" t="str">
            <v>BUSES INCLUDING MINI BUSES</v>
          </cell>
        </row>
        <row r="391">
          <cell r="A391">
            <v>10730</v>
          </cell>
          <cell r="B391" t="str">
            <v>JEEPS AND MOTER CARS</v>
          </cell>
        </row>
        <row r="392">
          <cell r="A392">
            <v>10740</v>
          </cell>
          <cell r="B392" t="str">
            <v>OTHER VEHICLES</v>
          </cell>
        </row>
        <row r="393">
          <cell r="A393" t="str">
            <v>-</v>
          </cell>
          <cell r="B393" t="str">
            <v>-</v>
          </cell>
        </row>
        <row r="394">
          <cell r="B394" t="str">
            <v>TOTAL OF 10.7</v>
          </cell>
        </row>
        <row r="395">
          <cell r="A395" t="str">
            <v>-</v>
          </cell>
          <cell r="B395" t="str">
            <v>-</v>
          </cell>
        </row>
        <row r="396">
          <cell r="A396" t="str">
            <v>-</v>
          </cell>
          <cell r="B396" t="str">
            <v>-</v>
          </cell>
        </row>
        <row r="397">
          <cell r="A397">
            <v>10800</v>
          </cell>
          <cell r="B397" t="str">
            <v>FURNITURE AND FIXTURES</v>
          </cell>
        </row>
        <row r="398">
          <cell r="A398" t="str">
            <v>-</v>
          </cell>
          <cell r="B398" t="str">
            <v>----------------------</v>
          </cell>
        </row>
        <row r="400">
          <cell r="A400">
            <v>10.9</v>
          </cell>
          <cell r="B400" t="str">
            <v>OFFICE EQUIPMENTS</v>
          </cell>
        </row>
        <row r="401">
          <cell r="A401" t="str">
            <v>-</v>
          </cell>
          <cell r="B401" t="str">
            <v>-----------------</v>
          </cell>
        </row>
        <row r="402">
          <cell r="A402">
            <v>10901</v>
          </cell>
          <cell r="B402" t="str">
            <v>CALCULATORS</v>
          </cell>
        </row>
        <row r="403">
          <cell r="A403">
            <v>10902</v>
          </cell>
          <cell r="B403" t="str">
            <v>TYPEWRITERS</v>
          </cell>
        </row>
        <row r="404">
          <cell r="A404">
            <v>10903</v>
          </cell>
          <cell r="B404" t="str">
            <v>CASH REGISTERS IN CASH OFFICES</v>
          </cell>
        </row>
        <row r="405">
          <cell r="A405">
            <v>10904</v>
          </cell>
          <cell r="B405" t="str">
            <v>OTHERS</v>
          </cell>
        </row>
        <row r="406">
          <cell r="A406">
            <v>10905</v>
          </cell>
          <cell r="B406" t="str">
            <v>COMPUTERS</v>
          </cell>
        </row>
      </sheetData>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 3_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I35">
            <v>63490.540060935658</v>
          </cell>
        </row>
        <row r="44">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MP"/>
      <sheetName val="Tariff Sheet"/>
      <sheetName val="Summary_EZ"/>
      <sheetName val="Summary_WZ"/>
      <sheetName val="Summary_CZ"/>
      <sheetName val="Sale Summary_MP"/>
      <sheetName val="Sale Summary_EZ"/>
      <sheetName val="Sale Summary_WZ"/>
      <sheetName val="Sale Summary_CZ"/>
      <sheetName val="Saubhagya"/>
      <sheetName val="Existing vs Proposed Revenue"/>
    </sheetNames>
    <sheetDataSet>
      <sheetData sheetId="0"/>
      <sheetData sheetId="1">
        <row r="1">
          <cell r="A1" t="str">
            <v>Back to Index</v>
          </cell>
        </row>
      </sheetData>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ver all s curve"/>
      <sheetName val="CritIssues"/>
      <sheetName val="DETAIL SHEET"/>
      <sheetName val="ANALYSIS SHEET"/>
      <sheetName val="CONCERNS"/>
    </sheetNames>
    <sheetDataSet>
      <sheetData sheetId="0" refreshError="1"/>
      <sheetData sheetId="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Tags"/>
      <sheetName val="CntrlVlv"/>
      <sheetName val="FlowMtr"/>
      <sheetName val="IsolnVlv"/>
      <sheetName val="MOVs"/>
      <sheetName val="RelVlvs"/>
      <sheetName val="Overall"/>
      <sheetName val="ETASlippage"/>
      <sheetName val="BND-Merox-LNUU"/>
      <sheetName val="BSD-CPP"/>
      <sheetName val="BSN-Arom"/>
      <sheetName val="CD-FCC"/>
      <sheetName val="JP-Os&amp;Us"/>
      <sheetName val="JP-R_RLoading"/>
      <sheetName val="MDM-SHP_TAME"/>
      <sheetName val="MDM-RURW"/>
      <sheetName val="PBMR-Marine&amp;MTF"/>
      <sheetName val="RLG-CrudeHTrtr"/>
      <sheetName val="RMS-Utility"/>
      <sheetName val="SC-ATU_SWS"/>
      <sheetName val="SC-Coker"/>
      <sheetName val="InputActDelETA"/>
      <sheetName val="ProfileETAQrys"/>
      <sheetName val="InputPO_Del"/>
      <sheetName val="ProfilePO_DelQrys"/>
      <sheetName val="ChtData"/>
      <sheetName val="ChtData2"/>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I35">
            <v>63490.540060935658</v>
          </cell>
        </row>
        <row r="44">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s>
    <sheetDataSet>
      <sheetData sheetId="0" refreshError="1"/>
      <sheetData sheetId="1" refreshError="1">
        <row r="6">
          <cell r="D6" t="str">
            <v>15/04/2006</v>
          </cell>
          <cell r="E6" t="str">
            <v>15/05/2006</v>
          </cell>
          <cell r="F6" t="str">
            <v>15/06/2006</v>
          </cell>
          <cell r="G6" t="str">
            <v>15/07/2006</v>
          </cell>
          <cell r="H6" t="str">
            <v>14/08/2006</v>
          </cell>
          <cell r="I6" t="str">
            <v>15/09/2006</v>
          </cell>
          <cell r="J6" t="str">
            <v>15/10/2006</v>
          </cell>
          <cell r="K6" t="str">
            <v>15/11/2006</v>
          </cell>
          <cell r="L6" t="str">
            <v>15/12/2006</v>
          </cell>
          <cell r="M6" t="str">
            <v>15/01/2007</v>
          </cell>
          <cell r="N6">
            <v>0</v>
          </cell>
          <cell r="O6" t="str">
            <v>15/03/2007</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B3BBC-B43D-4AD4-B809-FF7E8AF41A6D}">
  <sheetPr codeName="Sheet12"/>
  <dimension ref="A1:C10"/>
  <sheetViews>
    <sheetView showGridLines="0" zoomScaleNormal="100" workbookViewId="0">
      <selection activeCell="F3" sqref="F3"/>
    </sheetView>
  </sheetViews>
  <sheetFormatPr defaultRowHeight="14.5"/>
  <cols>
    <col min="1" max="1" width="8.7265625" style="47"/>
    <col min="2" max="2" width="5.453125" style="47" customWidth="1"/>
    <col min="3" max="3" width="121.81640625" style="48" customWidth="1"/>
    <col min="4" max="16384" width="8.7265625" style="47"/>
  </cols>
  <sheetData>
    <row r="1" spans="1:3" s="2" customFormat="1" ht="19.5" customHeight="1">
      <c r="A1" s="1"/>
      <c r="C1" s="52"/>
    </row>
    <row r="2" spans="1:3" s="2" customFormat="1" ht="59" customHeight="1">
      <c r="A2" s="1"/>
      <c r="B2" s="173" t="s">
        <v>391</v>
      </c>
      <c r="C2" s="173"/>
    </row>
    <row r="3" spans="1:3" ht="18">
      <c r="B3" s="174" t="s">
        <v>207</v>
      </c>
      <c r="C3" s="174"/>
    </row>
    <row r="4" spans="1:3" ht="105.5" customHeight="1">
      <c r="B4" s="49">
        <v>1</v>
      </c>
      <c r="C4" s="31" t="s">
        <v>392</v>
      </c>
    </row>
    <row r="5" spans="1:3" ht="29" customHeight="1">
      <c r="B5" s="49">
        <v>2</v>
      </c>
      <c r="C5" s="31" t="s">
        <v>306</v>
      </c>
    </row>
    <row r="6" spans="1:3" ht="43.5">
      <c r="B6" s="49">
        <v>3</v>
      </c>
      <c r="C6" s="31" t="s">
        <v>312</v>
      </c>
    </row>
    <row r="7" spans="1:3" ht="29" customHeight="1">
      <c r="B7" s="49">
        <v>4</v>
      </c>
      <c r="C7" s="136" t="s">
        <v>293</v>
      </c>
    </row>
    <row r="8" spans="1:3" ht="29" customHeight="1">
      <c r="B8" s="49">
        <v>5</v>
      </c>
      <c r="C8" s="31" t="s">
        <v>307</v>
      </c>
    </row>
    <row r="9" spans="1:3" ht="29" customHeight="1">
      <c r="B9" s="49">
        <v>6</v>
      </c>
      <c r="C9" s="31" t="s">
        <v>208</v>
      </c>
    </row>
    <row r="10" spans="1:3" ht="29" customHeight="1">
      <c r="B10" s="49">
        <v>7</v>
      </c>
      <c r="C10" s="31" t="s">
        <v>393</v>
      </c>
    </row>
  </sheetData>
  <sheetProtection algorithmName="SHA-512" hashValue="YcAkN8jTvnZ/MJ/7aBDaMDsfX0Nce/oHKMXxGNt/rK3wnEYi5Qe0UILtElIn2DR4zXWHiaJcewqdCcdLojMIgg==" saltValue="McRnjcya3ACzGdQ9ipHLkA==" spinCount="100000" sheet="1" objects="1" scenarios="1"/>
  <mergeCells count="2">
    <mergeCell ref="B2:C2"/>
    <mergeCell ref="B3:C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75B4-3EBC-4A4E-9B62-1B75768E5283}">
  <sheetPr codeName="Sheet1">
    <tabColor theme="9" tint="0.79998168889431442"/>
    <pageSetUpPr fitToPage="1"/>
  </sheetPr>
  <dimension ref="A1:Z59"/>
  <sheetViews>
    <sheetView tabSelected="1" topLeftCell="A89" zoomScale="75" zoomScaleNormal="75" workbookViewId="0">
      <selection activeCell="E5" sqref="E5:I5"/>
    </sheetView>
  </sheetViews>
  <sheetFormatPr defaultRowHeight="14.5"/>
  <cols>
    <col min="1" max="1" width="8.7265625" style="72"/>
    <col min="2" max="2" width="60.453125" style="72" customWidth="1"/>
    <col min="3" max="3" width="18.36328125" style="72" bestFit="1" customWidth="1"/>
    <col min="4" max="4" width="13" style="72" customWidth="1"/>
    <col min="5" max="5" width="20.90625" style="72" customWidth="1"/>
    <col min="6" max="6" width="22.1796875" style="72" customWidth="1"/>
    <col min="7" max="7" width="25.81640625" style="72" customWidth="1"/>
    <col min="8" max="8" width="21.36328125" style="72" customWidth="1"/>
    <col min="9" max="9" width="22.7265625" style="72" customWidth="1"/>
    <col min="10" max="16384" width="8.7265625" style="72"/>
  </cols>
  <sheetData>
    <row r="1" spans="2:9" ht="15" thickBot="1"/>
    <row r="2" spans="2:9" ht="38" customHeight="1">
      <c r="B2" s="175" t="s">
        <v>305</v>
      </c>
      <c r="C2" s="176"/>
      <c r="D2" s="176"/>
      <c r="E2" s="176"/>
      <c r="F2" s="176"/>
      <c r="G2" s="176"/>
      <c r="H2" s="176"/>
      <c r="I2" s="177"/>
    </row>
    <row r="3" spans="2:9" ht="19.5" customHeight="1">
      <c r="B3" s="185" t="s">
        <v>24</v>
      </c>
      <c r="C3" s="186"/>
      <c r="D3" s="187"/>
      <c r="E3" s="202"/>
      <c r="F3" s="203"/>
      <c r="G3" s="203"/>
      <c r="H3" s="203"/>
      <c r="I3" s="204"/>
    </row>
    <row r="4" spans="2:9" ht="19.5" customHeight="1">
      <c r="B4" s="185" t="s">
        <v>25</v>
      </c>
      <c r="C4" s="186"/>
      <c r="D4" s="187"/>
      <c r="E4" s="202"/>
      <c r="F4" s="203"/>
      <c r="G4" s="203"/>
      <c r="H4" s="203"/>
      <c r="I4" s="204"/>
    </row>
    <row r="5" spans="2:9" ht="19.5" customHeight="1">
      <c r="B5" s="185" t="s">
        <v>26</v>
      </c>
      <c r="C5" s="186"/>
      <c r="D5" s="187"/>
      <c r="E5" s="202"/>
      <c r="F5" s="203"/>
      <c r="G5" s="203"/>
      <c r="H5" s="203"/>
      <c r="I5" s="204"/>
    </row>
    <row r="6" spans="2:9" ht="19.5" customHeight="1">
      <c r="B6" s="185" t="s">
        <v>27</v>
      </c>
      <c r="C6" s="186"/>
      <c r="D6" s="187"/>
      <c r="E6" s="206"/>
      <c r="F6" s="207"/>
      <c r="G6" s="207"/>
      <c r="H6" s="207"/>
      <c r="I6" s="208"/>
    </row>
    <row r="7" spans="2:9" ht="19.5" customHeight="1">
      <c r="B7" s="185" t="s">
        <v>311</v>
      </c>
      <c r="C7" s="186"/>
      <c r="D7" s="187"/>
      <c r="E7" s="206"/>
      <c r="F7" s="207"/>
      <c r="G7" s="207"/>
      <c r="H7" s="207"/>
      <c r="I7" s="208"/>
    </row>
    <row r="8" spans="2:9" ht="19.5" customHeight="1">
      <c r="B8" s="185" t="s">
        <v>1</v>
      </c>
      <c r="C8" s="186"/>
      <c r="D8" s="187"/>
      <c r="E8" s="209" t="str">
        <f>IF(ISBLANK(E7),"",VLOOKUP(E7,StateUTs!B2:C37,2))</f>
        <v/>
      </c>
      <c r="F8" s="210"/>
      <c r="G8" s="210"/>
      <c r="H8" s="210"/>
      <c r="I8" s="211"/>
    </row>
    <row r="9" spans="2:9" ht="19.5" customHeight="1">
      <c r="B9" s="79" t="s">
        <v>31</v>
      </c>
      <c r="C9" s="80" t="s">
        <v>6</v>
      </c>
      <c r="D9" s="81" t="s">
        <v>3</v>
      </c>
      <c r="E9" s="81" t="s">
        <v>61</v>
      </c>
      <c r="F9" s="81" t="s">
        <v>62</v>
      </c>
      <c r="G9" s="81" t="s">
        <v>63</v>
      </c>
      <c r="H9" s="81" t="s">
        <v>64</v>
      </c>
      <c r="I9" s="84" t="s">
        <v>17</v>
      </c>
    </row>
    <row r="10" spans="2:9" ht="19.5" customHeight="1">
      <c r="B10" s="188" t="s">
        <v>349</v>
      </c>
      <c r="C10" s="189"/>
      <c r="D10" s="189"/>
      <c r="E10" s="189"/>
      <c r="F10" s="189"/>
      <c r="G10" s="189"/>
      <c r="H10" s="189"/>
      <c r="I10" s="190"/>
    </row>
    <row r="11" spans="2:9" ht="19.5" customHeight="1">
      <c r="B11" s="141" t="s">
        <v>263</v>
      </c>
      <c r="C11" s="106" t="s">
        <v>7</v>
      </c>
      <c r="D11" s="106" t="s">
        <v>4</v>
      </c>
      <c r="E11" s="181">
        <f>Form_A_DISCOM_Q1!E33</f>
        <v>0</v>
      </c>
      <c r="F11" s="181"/>
      <c r="G11" s="181"/>
      <c r="H11" s="181"/>
      <c r="I11" s="182"/>
    </row>
    <row r="12" spans="2:9" ht="19.5" customHeight="1">
      <c r="B12" s="141" t="s">
        <v>264</v>
      </c>
      <c r="C12" s="106" t="s">
        <v>8</v>
      </c>
      <c r="D12" s="106" t="s">
        <v>4</v>
      </c>
      <c r="E12" s="181">
        <f>Form_A_DISCOM_Q2!E33</f>
        <v>0</v>
      </c>
      <c r="F12" s="181"/>
      <c r="G12" s="181"/>
      <c r="H12" s="181"/>
      <c r="I12" s="182"/>
    </row>
    <row r="13" spans="2:9" ht="19.5" customHeight="1">
      <c r="B13" s="141" t="s">
        <v>265</v>
      </c>
      <c r="C13" s="106" t="s">
        <v>33</v>
      </c>
      <c r="D13" s="106" t="s">
        <v>4</v>
      </c>
      <c r="E13" s="181">
        <f>Form_A_DISCOM_Q3!E33</f>
        <v>0</v>
      </c>
      <c r="F13" s="181"/>
      <c r="G13" s="181"/>
      <c r="H13" s="181"/>
      <c r="I13" s="182"/>
    </row>
    <row r="14" spans="2:9" ht="19.5" customHeight="1">
      <c r="B14" s="141" t="s">
        <v>266</v>
      </c>
      <c r="C14" s="106" t="s">
        <v>9</v>
      </c>
      <c r="D14" s="106" t="s">
        <v>4</v>
      </c>
      <c r="E14" s="181">
        <f>Form_A_DISCOM_Q4!E33</f>
        <v>0</v>
      </c>
      <c r="F14" s="181"/>
      <c r="G14" s="181"/>
      <c r="H14" s="181"/>
      <c r="I14" s="182"/>
    </row>
    <row r="15" spans="2:9" ht="19.5" customHeight="1">
      <c r="B15" s="141" t="s">
        <v>262</v>
      </c>
      <c r="C15" s="106" t="s">
        <v>376</v>
      </c>
      <c r="D15" s="155" t="s">
        <v>4</v>
      </c>
      <c r="E15" s="183">
        <f>SUM(E11:I14)</f>
        <v>0</v>
      </c>
      <c r="F15" s="183"/>
      <c r="G15" s="183"/>
      <c r="H15" s="183"/>
      <c r="I15" s="184"/>
    </row>
    <row r="16" spans="2:9" ht="19.5" customHeight="1">
      <c r="B16" s="191" t="s">
        <v>297</v>
      </c>
      <c r="C16" s="192"/>
      <c r="D16" s="192"/>
      <c r="E16" s="192"/>
      <c r="F16" s="192"/>
      <c r="G16" s="192"/>
      <c r="H16" s="192"/>
      <c r="I16" s="193"/>
    </row>
    <row r="17" spans="1:9" ht="19.5" customHeight="1">
      <c r="B17" s="141" t="s">
        <v>268</v>
      </c>
      <c r="C17" s="106" t="s">
        <v>13</v>
      </c>
      <c r="D17" s="106" t="s">
        <v>4</v>
      </c>
      <c r="E17" s="133">
        <f>Form_A_DISCOM_Q1!E60</f>
        <v>0</v>
      </c>
      <c r="F17" s="133">
        <f>Form_A_DISCOM_Q1!F60</f>
        <v>0</v>
      </c>
      <c r="G17" s="133">
        <f>Form_A_DISCOM_Q1!G60</f>
        <v>0</v>
      </c>
      <c r="H17" s="134">
        <f>Form_A_DISCOM_Q1!H60</f>
        <v>0</v>
      </c>
      <c r="I17" s="142">
        <f>Form_A_DISCOM_Q1!I60</f>
        <v>0</v>
      </c>
    </row>
    <row r="18" spans="1:9" ht="19.5" customHeight="1">
      <c r="B18" s="141" t="s">
        <v>269</v>
      </c>
      <c r="C18" s="106" t="s">
        <v>16</v>
      </c>
      <c r="D18" s="106" t="s">
        <v>4</v>
      </c>
      <c r="E18" s="133">
        <f>Form_A_DISCOM_Q2!E60</f>
        <v>0</v>
      </c>
      <c r="F18" s="133">
        <f>Form_A_DISCOM_Q2!F60</f>
        <v>0</v>
      </c>
      <c r="G18" s="133">
        <f>Form_A_DISCOM_Q2!G60</f>
        <v>0</v>
      </c>
      <c r="H18" s="133">
        <f>Form_A_DISCOM_Q2!H60</f>
        <v>0</v>
      </c>
      <c r="I18" s="142">
        <f>Form_A_DISCOM_Q2!I60</f>
        <v>0</v>
      </c>
    </row>
    <row r="19" spans="1:9" ht="19.5" customHeight="1">
      <c r="B19" s="141" t="s">
        <v>270</v>
      </c>
      <c r="C19" s="106" t="s">
        <v>14</v>
      </c>
      <c r="D19" s="106" t="s">
        <v>4</v>
      </c>
      <c r="E19" s="133">
        <f>Form_A_DISCOM_Q3!E60</f>
        <v>0</v>
      </c>
      <c r="F19" s="133">
        <f>Form_A_DISCOM_Q3!F60</f>
        <v>0</v>
      </c>
      <c r="G19" s="133">
        <f>Form_A_DISCOM_Q3!G60</f>
        <v>0</v>
      </c>
      <c r="H19" s="133">
        <f>Form_A_DISCOM_Q3!H60</f>
        <v>0</v>
      </c>
      <c r="I19" s="142">
        <f>Form_A_DISCOM_Q3!I60</f>
        <v>0</v>
      </c>
    </row>
    <row r="20" spans="1:9" ht="19.5" customHeight="1">
      <c r="B20" s="141" t="s">
        <v>271</v>
      </c>
      <c r="C20" s="106" t="s">
        <v>175</v>
      </c>
      <c r="D20" s="106" t="s">
        <v>4</v>
      </c>
      <c r="E20" s="133">
        <f>Form_A_DISCOM_Q4!E60</f>
        <v>0</v>
      </c>
      <c r="F20" s="133">
        <f>Form_A_DISCOM_Q4!F60</f>
        <v>0</v>
      </c>
      <c r="G20" s="133">
        <f>Form_A_DISCOM_Q4!G60</f>
        <v>0</v>
      </c>
      <c r="H20" s="133">
        <f>Form_A_DISCOM_Q4!H60</f>
        <v>0</v>
      </c>
      <c r="I20" s="142">
        <f>Form_A_DISCOM_Q4!I60</f>
        <v>0</v>
      </c>
    </row>
    <row r="21" spans="1:9" ht="19.5" customHeight="1">
      <c r="B21" s="141" t="s">
        <v>272</v>
      </c>
      <c r="C21" s="106" t="s">
        <v>267</v>
      </c>
      <c r="D21" s="155" t="s">
        <v>4</v>
      </c>
      <c r="E21" s="148">
        <f>SUM(E17:E20)</f>
        <v>0</v>
      </c>
      <c r="F21" s="148">
        <f t="shared" ref="F21:H21" si="0">SUM(F17:F20)</f>
        <v>0</v>
      </c>
      <c r="G21" s="148">
        <f t="shared" si="0"/>
        <v>0</v>
      </c>
      <c r="H21" s="148">
        <f t="shared" si="0"/>
        <v>0</v>
      </c>
      <c r="I21" s="149">
        <f>SUM(I17:I20)</f>
        <v>0</v>
      </c>
    </row>
    <row r="22" spans="1:9" ht="19.5" customHeight="1">
      <c r="B22" s="191" t="s">
        <v>346</v>
      </c>
      <c r="C22" s="192"/>
      <c r="D22" s="192"/>
      <c r="E22" s="192"/>
      <c r="F22" s="192"/>
      <c r="G22" s="192"/>
      <c r="H22" s="192"/>
      <c r="I22" s="193"/>
    </row>
    <row r="23" spans="1:9" s="8" customFormat="1" ht="30.5" customHeight="1">
      <c r="A23" s="1"/>
      <c r="B23" s="154" t="s">
        <v>325</v>
      </c>
      <c r="C23" s="89" t="s">
        <v>187</v>
      </c>
      <c r="D23" s="156" t="s">
        <v>4</v>
      </c>
      <c r="E23" s="112"/>
      <c r="F23" s="112"/>
      <c r="G23" s="112"/>
      <c r="H23" s="112"/>
      <c r="I23" s="118">
        <f>I25+I27</f>
        <v>0</v>
      </c>
    </row>
    <row r="24" spans="1:9" s="8" customFormat="1" ht="19.5" customHeight="1">
      <c r="A24" s="1"/>
      <c r="B24" s="4" t="s">
        <v>314</v>
      </c>
      <c r="C24" s="11"/>
      <c r="D24" s="45" t="s">
        <v>316</v>
      </c>
      <c r="E24" s="112"/>
      <c r="F24" s="112"/>
      <c r="G24" s="112"/>
      <c r="H24" s="112"/>
      <c r="I24" s="147"/>
    </row>
    <row r="25" spans="1:9" s="8" customFormat="1" ht="19.5" customHeight="1">
      <c r="A25" s="1"/>
      <c r="B25" s="4" t="s">
        <v>317</v>
      </c>
      <c r="C25" s="11" t="s">
        <v>185</v>
      </c>
      <c r="D25" s="45" t="s">
        <v>4</v>
      </c>
      <c r="E25" s="112"/>
      <c r="F25" s="112"/>
      <c r="G25" s="112"/>
      <c r="H25" s="112"/>
      <c r="I25" s="111">
        <f>I24/1000</f>
        <v>0</v>
      </c>
    </row>
    <row r="26" spans="1:9" s="8" customFormat="1" ht="19.5" customHeight="1">
      <c r="A26" s="1"/>
      <c r="B26" s="4" t="s">
        <v>315</v>
      </c>
      <c r="C26" s="11"/>
      <c r="D26" s="45" t="s">
        <v>316</v>
      </c>
      <c r="E26" s="112"/>
      <c r="F26" s="112"/>
      <c r="G26" s="112"/>
      <c r="H26" s="112"/>
      <c r="I26" s="147"/>
    </row>
    <row r="27" spans="1:9" s="8" customFormat="1" ht="19.5" customHeight="1">
      <c r="A27" s="1"/>
      <c r="B27" s="4" t="s">
        <v>318</v>
      </c>
      <c r="C27" s="11" t="s">
        <v>186</v>
      </c>
      <c r="D27" s="45" t="s">
        <v>4</v>
      </c>
      <c r="E27" s="112"/>
      <c r="F27" s="112"/>
      <c r="G27" s="112"/>
      <c r="H27" s="112"/>
      <c r="I27" s="111">
        <f>I26/1000</f>
        <v>0</v>
      </c>
    </row>
    <row r="28" spans="1:9" s="8" customFormat="1" ht="19.5" customHeight="1">
      <c r="A28" s="1"/>
      <c r="B28" s="154" t="s">
        <v>350</v>
      </c>
      <c r="C28" s="89" t="s">
        <v>359</v>
      </c>
      <c r="D28" s="155" t="s">
        <v>4</v>
      </c>
      <c r="E28" s="112"/>
      <c r="F28" s="112"/>
      <c r="G28" s="112"/>
      <c r="H28" s="112"/>
      <c r="I28" s="118">
        <f>SUM(I29:I32)</f>
        <v>0</v>
      </c>
    </row>
    <row r="29" spans="1:9" s="8" customFormat="1" ht="19.5" customHeight="1">
      <c r="A29" s="1"/>
      <c r="B29" s="4" t="s">
        <v>351</v>
      </c>
      <c r="C29" s="11" t="s">
        <v>355</v>
      </c>
      <c r="D29" s="106" t="s">
        <v>4</v>
      </c>
      <c r="E29" s="112"/>
      <c r="F29" s="112"/>
      <c r="G29" s="112"/>
      <c r="H29" s="112"/>
      <c r="I29" s="111">
        <f>Form_A_DISCOM_Q1!I61</f>
        <v>0</v>
      </c>
    </row>
    <row r="30" spans="1:9" s="8" customFormat="1" ht="19.5" customHeight="1">
      <c r="A30" s="1"/>
      <c r="B30" s="4" t="s">
        <v>352</v>
      </c>
      <c r="C30" s="11" t="s">
        <v>356</v>
      </c>
      <c r="D30" s="106" t="s">
        <v>4</v>
      </c>
      <c r="E30" s="112"/>
      <c r="F30" s="112"/>
      <c r="G30" s="112"/>
      <c r="H30" s="112"/>
      <c r="I30" s="111">
        <f>Form_A_DISCOM_Q2!I61</f>
        <v>0</v>
      </c>
    </row>
    <row r="31" spans="1:9" s="8" customFormat="1" ht="19.5" customHeight="1">
      <c r="A31" s="1"/>
      <c r="B31" s="4" t="s">
        <v>353</v>
      </c>
      <c r="C31" s="11" t="s">
        <v>357</v>
      </c>
      <c r="D31" s="106" t="s">
        <v>4</v>
      </c>
      <c r="E31" s="112"/>
      <c r="F31" s="112"/>
      <c r="G31" s="112"/>
      <c r="H31" s="112"/>
      <c r="I31" s="111">
        <f>Form_A_DISCOM_Q3!I61</f>
        <v>0</v>
      </c>
    </row>
    <row r="32" spans="1:9" s="8" customFormat="1" ht="19.5" customHeight="1">
      <c r="A32" s="1"/>
      <c r="B32" s="4" t="s">
        <v>354</v>
      </c>
      <c r="C32" s="11" t="s">
        <v>358</v>
      </c>
      <c r="D32" s="106" t="s">
        <v>4</v>
      </c>
      <c r="E32" s="112"/>
      <c r="F32" s="112"/>
      <c r="G32" s="112"/>
      <c r="H32" s="112"/>
      <c r="I32" s="111">
        <f>Form_A_DISCOM_Q4!I61</f>
        <v>0</v>
      </c>
    </row>
    <row r="33" spans="1:26" ht="19.5" customHeight="1">
      <c r="B33" s="154" t="s">
        <v>360</v>
      </c>
      <c r="C33" s="155" t="s">
        <v>361</v>
      </c>
      <c r="D33" s="155" t="s">
        <v>4</v>
      </c>
      <c r="E33" s="112"/>
      <c r="F33" s="112"/>
      <c r="G33" s="112"/>
      <c r="H33" s="112"/>
      <c r="I33" s="149">
        <f>I23+I28</f>
        <v>0</v>
      </c>
    </row>
    <row r="34" spans="1:26" ht="19.5" customHeight="1">
      <c r="B34" s="178" t="s">
        <v>347</v>
      </c>
      <c r="C34" s="179"/>
      <c r="D34" s="179"/>
      <c r="E34" s="179"/>
      <c r="F34" s="179"/>
      <c r="G34" s="179"/>
      <c r="H34" s="179"/>
      <c r="I34" s="180"/>
    </row>
    <row r="35" spans="1:26" ht="19.5" customHeight="1">
      <c r="B35" s="141" t="s">
        <v>294</v>
      </c>
      <c r="C35" s="106" t="s">
        <v>273</v>
      </c>
      <c r="D35" s="106" t="s">
        <v>5</v>
      </c>
      <c r="E35" s="105" cm="1">
        <f t="array" ref="E35">IF(OR(ISBLANK($E$7),ISBLANK($E$6)), 0,INDEX(Targets!D3:D20,MATCH(1,(Targets!$B$3:$B$20=$E$8)*(Targets!$C$3:$C$20=$E$6),0)))</f>
        <v>0</v>
      </c>
      <c r="F35" s="105" cm="1">
        <f t="array" ref="F35">IF(OR(ISBLANK($E$7),ISBLANK($E$6)), 0,INDEX(Targets!E3:E20,MATCH(1,(Targets!$B$3:$B$20=$E$8)*(Targets!$C$3:$C$20=$E$6),0)))</f>
        <v>0</v>
      </c>
      <c r="G35" s="105" cm="1">
        <f t="array" ref="G35">IF(OR(ISBLANK($E$7),ISBLANK($E$6)), 0,INDEX(Targets!F3:F20,MATCH(1,(Targets!$B$3:$B$20=$E$8)*(Targets!$C$3:$C$20=$E$6),0)))</f>
        <v>0</v>
      </c>
      <c r="H35" s="105" cm="1">
        <f t="array" ref="H35">IF(OR(ISBLANK($E$7),ISBLANK($E$6)), 0,INDEX(Targets!G3:G20,MATCH(1,(Targets!$B$3:$B$20=$E$8)*(Targets!$C$3:$C$20=$E$6),0)))</f>
        <v>0</v>
      </c>
      <c r="I35" s="143" cm="1">
        <f t="array" ref="I35">IF(OR(ISBLANK($E$7),ISBLANK($E$6)), 0,INDEX(Targets!H3:H20,MATCH(1,(Targets!$B$3:$B$20=$E$8)*(Targets!$C$3:$C$20=$E$6),0)))</f>
        <v>0</v>
      </c>
    </row>
    <row r="36" spans="1:26" ht="19.5" customHeight="1">
      <c r="B36" s="141" t="s">
        <v>295</v>
      </c>
      <c r="C36" s="106" t="s">
        <v>362</v>
      </c>
      <c r="D36" s="106" t="s">
        <v>4</v>
      </c>
      <c r="E36" s="148">
        <f>$E$15*E35</f>
        <v>0</v>
      </c>
      <c r="F36" s="148">
        <f t="shared" ref="F36:I36" si="1">$E$15*F35</f>
        <v>0</v>
      </c>
      <c r="G36" s="148">
        <f t="shared" si="1"/>
        <v>0</v>
      </c>
      <c r="H36" s="148">
        <f t="shared" si="1"/>
        <v>0</v>
      </c>
      <c r="I36" s="149">
        <f t="shared" si="1"/>
        <v>0</v>
      </c>
    </row>
    <row r="37" spans="1:26" ht="19.5" customHeight="1">
      <c r="B37" s="159" t="s">
        <v>371</v>
      </c>
      <c r="C37" s="106" t="s">
        <v>34</v>
      </c>
      <c r="D37" s="106" t="s">
        <v>4</v>
      </c>
      <c r="E37" s="133">
        <f>E21</f>
        <v>0</v>
      </c>
      <c r="F37" s="133">
        <f t="shared" ref="F37:H37" si="2">F21</f>
        <v>0</v>
      </c>
      <c r="G37" s="133">
        <f t="shared" si="2"/>
        <v>0</v>
      </c>
      <c r="H37" s="133">
        <f t="shared" si="2"/>
        <v>0</v>
      </c>
      <c r="I37" s="142">
        <f>I21</f>
        <v>0</v>
      </c>
    </row>
    <row r="38" spans="1:26" ht="19.5" customHeight="1">
      <c r="B38" s="159" t="s">
        <v>374</v>
      </c>
      <c r="C38" s="106" t="s">
        <v>372</v>
      </c>
      <c r="D38" s="106" t="s">
        <v>5</v>
      </c>
      <c r="E38" s="161">
        <f>IF($E$15=0,0,E37/$E$15)</f>
        <v>0</v>
      </c>
      <c r="F38" s="161">
        <f t="shared" ref="F38:H38" si="3">IF($E$15=0,0,F37/$E$15)</f>
        <v>0</v>
      </c>
      <c r="G38" s="161">
        <f t="shared" si="3"/>
        <v>0</v>
      </c>
      <c r="H38" s="161">
        <f t="shared" si="3"/>
        <v>0</v>
      </c>
      <c r="I38" s="162">
        <f>IF($E$15=0,0,I37/$E$15)</f>
        <v>0</v>
      </c>
    </row>
    <row r="39" spans="1:26" ht="19.5" customHeight="1" thickBot="1">
      <c r="B39" s="160" t="s">
        <v>375</v>
      </c>
      <c r="C39" s="144" t="s">
        <v>363</v>
      </c>
      <c r="D39" s="102" t="s">
        <v>4</v>
      </c>
      <c r="E39" s="163">
        <f>E37-E36</f>
        <v>0</v>
      </c>
      <c r="F39" s="163">
        <f t="shared" ref="F39:H39" si="4">F37-F36</f>
        <v>0</v>
      </c>
      <c r="G39" s="163">
        <f t="shared" si="4"/>
        <v>0</v>
      </c>
      <c r="H39" s="163">
        <f t="shared" si="4"/>
        <v>0</v>
      </c>
      <c r="I39" s="164">
        <f>I37-I36</f>
        <v>0</v>
      </c>
    </row>
    <row r="40" spans="1:26" s="2" customFormat="1" ht="19.5" customHeight="1" thickBot="1">
      <c r="A40" s="1"/>
      <c r="B40" s="101" t="s">
        <v>365</v>
      </c>
      <c r="C40" s="102"/>
      <c r="D40" s="102" t="s">
        <v>4</v>
      </c>
      <c r="E40" s="165"/>
      <c r="F40" s="165"/>
      <c r="G40" s="166">
        <f>IF(G39&gt;=0,G39,IF((I33+G39)&gt;0,0,I33+G39))</f>
        <v>0</v>
      </c>
      <c r="H40" s="165"/>
      <c r="I40" s="167">
        <f>I33+I39</f>
        <v>0</v>
      </c>
      <c r="J40" s="8"/>
      <c r="K40" s="8"/>
      <c r="L40" s="8"/>
      <c r="M40" s="8"/>
      <c r="N40" s="8"/>
      <c r="O40" s="8"/>
      <c r="P40" s="8"/>
      <c r="Q40" s="8"/>
      <c r="R40" s="8"/>
      <c r="S40" s="8"/>
      <c r="T40" s="8"/>
      <c r="U40" s="8"/>
      <c r="V40" s="8"/>
      <c r="W40" s="8"/>
      <c r="X40" s="8"/>
      <c r="Y40" s="8"/>
      <c r="Z40" s="8"/>
    </row>
    <row r="42" spans="1:26">
      <c r="E42" s="73"/>
    </row>
    <row r="43" spans="1:26" ht="19.5" customHeight="1">
      <c r="B43" s="205" t="s">
        <v>43</v>
      </c>
      <c r="C43" s="205"/>
      <c r="D43" s="205"/>
      <c r="E43" s="205"/>
      <c r="F43" s="205"/>
      <c r="G43" s="205"/>
      <c r="H43" s="205"/>
      <c r="I43" s="205"/>
    </row>
    <row r="44" spans="1:26" ht="35" customHeight="1">
      <c r="B44" s="16" t="s">
        <v>55</v>
      </c>
      <c r="C44" s="212" t="s">
        <v>60</v>
      </c>
      <c r="D44" s="213"/>
      <c r="E44" s="214" t="s">
        <v>57</v>
      </c>
      <c r="F44" s="215"/>
      <c r="G44" s="216"/>
      <c r="H44" s="217" t="s">
        <v>56</v>
      </c>
      <c r="I44" s="218"/>
    </row>
    <row r="45" spans="1:26" ht="34" customHeight="1">
      <c r="B45" s="194" t="s">
        <v>348</v>
      </c>
      <c r="C45" s="195"/>
      <c r="D45" s="195"/>
      <c r="E45" s="195"/>
      <c r="F45" s="195"/>
      <c r="G45" s="195"/>
      <c r="H45" s="195"/>
      <c r="I45" s="196"/>
    </row>
    <row r="46" spans="1:26" s="2" customFormat="1" ht="36.5" customHeight="1">
      <c r="A46" s="74"/>
      <c r="B46" s="197" t="s">
        <v>48</v>
      </c>
      <c r="C46" s="198"/>
      <c r="D46" s="198"/>
      <c r="E46" s="198"/>
      <c r="F46" s="198"/>
      <c r="G46" s="198"/>
      <c r="H46" s="198"/>
      <c r="I46" s="199"/>
      <c r="J46" s="8"/>
      <c r="K46" s="8"/>
      <c r="L46" s="8"/>
      <c r="M46" s="8"/>
      <c r="N46" s="8"/>
      <c r="O46" s="8"/>
      <c r="P46" s="8"/>
      <c r="Q46" s="8"/>
      <c r="R46" s="8"/>
      <c r="S46" s="8"/>
      <c r="T46" s="8"/>
      <c r="U46" s="8"/>
      <c r="V46" s="8"/>
      <c r="W46" s="8"/>
      <c r="X46" s="8"/>
      <c r="Y46" s="8"/>
      <c r="Z46" s="8"/>
    </row>
    <row r="47" spans="1:26" s="2" customFormat="1" ht="39.5" customHeight="1">
      <c r="A47" s="74"/>
      <c r="B47" s="197" t="s">
        <v>49</v>
      </c>
      <c r="C47" s="198"/>
      <c r="D47" s="198"/>
      <c r="E47" s="198"/>
      <c r="F47" s="198"/>
      <c r="G47" s="198"/>
      <c r="H47" s="198"/>
      <c r="I47" s="199"/>
      <c r="J47" s="8"/>
      <c r="K47" s="8"/>
      <c r="L47" s="8"/>
      <c r="M47" s="8"/>
      <c r="N47" s="8"/>
      <c r="O47" s="8"/>
      <c r="P47" s="8"/>
      <c r="Q47" s="8"/>
      <c r="R47" s="8"/>
      <c r="S47" s="8"/>
      <c r="T47" s="8"/>
      <c r="U47" s="8"/>
      <c r="V47" s="8"/>
      <c r="W47" s="8"/>
      <c r="X47" s="8"/>
      <c r="Y47" s="8"/>
      <c r="Z47" s="8"/>
    </row>
    <row r="48" spans="1:26" s="2" customFormat="1" ht="59" customHeight="1">
      <c r="A48" s="74"/>
      <c r="B48" s="197" t="s">
        <v>50</v>
      </c>
      <c r="C48" s="198"/>
      <c r="D48" s="198"/>
      <c r="E48" s="198"/>
      <c r="F48" s="198"/>
      <c r="G48" s="198"/>
      <c r="H48" s="198"/>
      <c r="I48" s="199"/>
      <c r="J48" s="8"/>
      <c r="K48" s="8"/>
      <c r="L48" s="8"/>
      <c r="M48" s="8"/>
      <c r="N48" s="8"/>
      <c r="O48" s="8"/>
      <c r="P48" s="8"/>
      <c r="Q48" s="8"/>
      <c r="R48" s="8"/>
      <c r="S48" s="8"/>
      <c r="T48" s="8"/>
      <c r="U48" s="8"/>
      <c r="V48" s="8"/>
      <c r="W48" s="8"/>
      <c r="X48" s="8"/>
      <c r="Y48" s="8"/>
      <c r="Z48" s="8"/>
    </row>
    <row r="49" spans="1:26" s="2" customFormat="1" ht="93.5" customHeight="1">
      <c r="A49" s="74"/>
      <c r="B49" s="197" t="s">
        <v>51</v>
      </c>
      <c r="C49" s="198"/>
      <c r="D49" s="198"/>
      <c r="E49" s="198"/>
      <c r="F49" s="198"/>
      <c r="G49" s="198"/>
      <c r="H49" s="198"/>
      <c r="I49" s="199"/>
      <c r="J49" s="8"/>
      <c r="K49" s="8"/>
      <c r="L49" s="8"/>
      <c r="M49" s="8"/>
      <c r="N49" s="8"/>
      <c r="O49" s="8"/>
      <c r="P49" s="8"/>
      <c r="Q49" s="8"/>
      <c r="R49" s="8"/>
      <c r="S49" s="8"/>
      <c r="T49" s="8"/>
      <c r="U49" s="8"/>
      <c r="V49" s="8"/>
      <c r="W49" s="8"/>
      <c r="X49" s="8"/>
      <c r="Y49" s="8"/>
      <c r="Z49" s="8"/>
    </row>
    <row r="50" spans="1:26" s="2" customFormat="1" ht="53.5" customHeight="1">
      <c r="A50" s="74"/>
      <c r="B50" s="197" t="s">
        <v>52</v>
      </c>
      <c r="C50" s="198"/>
      <c r="D50" s="198"/>
      <c r="E50" s="198"/>
      <c r="F50" s="198"/>
      <c r="G50" s="198"/>
      <c r="H50" s="198"/>
      <c r="I50" s="199"/>
      <c r="J50" s="8"/>
      <c r="K50" s="8"/>
      <c r="L50" s="8"/>
      <c r="M50" s="8"/>
      <c r="N50" s="8"/>
      <c r="O50" s="8"/>
      <c r="P50" s="8"/>
      <c r="Q50" s="8"/>
      <c r="R50" s="8"/>
      <c r="S50" s="8"/>
      <c r="T50" s="8"/>
      <c r="U50" s="8"/>
      <c r="V50" s="8"/>
      <c r="W50" s="8"/>
      <c r="X50" s="8"/>
      <c r="Y50" s="8"/>
      <c r="Z50" s="8"/>
    </row>
    <row r="51" spans="1:26" ht="34" customHeight="1">
      <c r="B51" s="219" t="s">
        <v>296</v>
      </c>
      <c r="C51" s="195"/>
      <c r="D51" s="195"/>
      <c r="E51" s="195"/>
      <c r="F51" s="195"/>
      <c r="G51" s="195"/>
      <c r="H51" s="195"/>
      <c r="I51" s="196"/>
    </row>
    <row r="52" spans="1:26">
      <c r="B52" s="150"/>
      <c r="C52" s="150"/>
      <c r="D52" s="150"/>
      <c r="E52" s="150"/>
      <c r="F52" s="150"/>
      <c r="G52" s="150"/>
      <c r="H52" s="150"/>
      <c r="I52" s="150"/>
    </row>
    <row r="53" spans="1:26" s="2" customFormat="1" ht="72" customHeight="1">
      <c r="A53" s="1"/>
      <c r="B53" s="200" t="s">
        <v>329</v>
      </c>
      <c r="C53" s="201"/>
      <c r="D53" s="201"/>
      <c r="E53" s="201"/>
      <c r="F53" s="201"/>
      <c r="G53" s="201"/>
      <c r="H53" s="201"/>
      <c r="I53" s="201"/>
      <c r="J53" s="8"/>
      <c r="K53" s="8"/>
      <c r="L53" s="8"/>
      <c r="M53" s="8"/>
      <c r="N53" s="8"/>
      <c r="O53" s="8"/>
      <c r="P53" s="8"/>
      <c r="Q53" s="8"/>
      <c r="R53" s="8"/>
      <c r="S53" s="8"/>
      <c r="T53" s="8"/>
      <c r="U53" s="8"/>
      <c r="V53" s="8"/>
      <c r="W53" s="8"/>
      <c r="X53" s="8"/>
      <c r="Y53" s="8"/>
      <c r="Z53" s="8"/>
    </row>
    <row r="54" spans="1:26" s="2" customFormat="1" ht="19.5" customHeight="1">
      <c r="A54" s="1"/>
      <c r="B54" s="151" t="s">
        <v>313</v>
      </c>
      <c r="C54" s="152"/>
      <c r="D54" s="152"/>
      <c r="E54" s="152"/>
      <c r="F54" s="152"/>
      <c r="G54" s="152"/>
      <c r="H54" s="152"/>
      <c r="I54" s="153" t="s">
        <v>309</v>
      </c>
      <c r="J54" s="8"/>
      <c r="K54" s="8"/>
      <c r="L54" s="8"/>
      <c r="M54" s="8"/>
      <c r="N54" s="8"/>
      <c r="O54" s="8"/>
      <c r="P54" s="8"/>
      <c r="Q54" s="8"/>
      <c r="R54" s="8"/>
      <c r="S54" s="8"/>
      <c r="T54" s="8"/>
      <c r="U54" s="8"/>
      <c r="V54" s="8"/>
      <c r="W54" s="8"/>
      <c r="X54" s="8"/>
      <c r="Y54" s="8"/>
      <c r="Z54" s="8"/>
    </row>
    <row r="55" spans="1:26" s="2" customFormat="1" ht="19.5" customHeight="1">
      <c r="A55" s="1"/>
      <c r="B55" s="151"/>
      <c r="C55" s="152"/>
      <c r="D55" s="152"/>
      <c r="E55" s="152"/>
      <c r="F55" s="152"/>
      <c r="G55" s="152"/>
      <c r="H55" s="152"/>
      <c r="I55" s="153"/>
      <c r="J55" s="8"/>
      <c r="K55" s="8"/>
      <c r="L55" s="8"/>
      <c r="M55" s="8"/>
      <c r="N55" s="8"/>
      <c r="O55" s="8"/>
      <c r="P55" s="8"/>
      <c r="Q55" s="8"/>
      <c r="R55" s="8"/>
      <c r="S55" s="8"/>
      <c r="T55" s="8"/>
      <c r="U55" s="8"/>
      <c r="V55" s="8"/>
      <c r="W55" s="8"/>
      <c r="X55" s="8"/>
      <c r="Y55" s="8"/>
      <c r="Z55" s="8"/>
    </row>
    <row r="56" spans="1:26" s="2" customFormat="1" ht="19.5" customHeight="1">
      <c r="A56" s="1"/>
      <c r="B56" s="151"/>
      <c r="C56" s="152"/>
      <c r="D56" s="152"/>
      <c r="E56" s="152"/>
      <c r="F56" s="152"/>
      <c r="G56" s="152"/>
      <c r="H56" s="152"/>
      <c r="I56" s="153"/>
      <c r="J56" s="8"/>
      <c r="K56" s="8"/>
      <c r="L56" s="8"/>
      <c r="M56" s="8"/>
      <c r="N56" s="8"/>
      <c r="O56" s="8"/>
      <c r="P56" s="8"/>
      <c r="Q56" s="8"/>
      <c r="R56" s="8"/>
      <c r="S56" s="8"/>
      <c r="T56" s="8"/>
      <c r="U56" s="8"/>
      <c r="V56" s="8"/>
      <c r="W56" s="8"/>
      <c r="X56" s="8"/>
      <c r="Y56" s="8"/>
      <c r="Z56" s="8"/>
    </row>
    <row r="57" spans="1:26" s="2" customFormat="1" ht="19.5" customHeight="1">
      <c r="A57" s="1"/>
      <c r="B57" s="151"/>
      <c r="C57" s="152"/>
      <c r="D57" s="152"/>
      <c r="E57" s="152"/>
      <c r="F57" s="152"/>
      <c r="G57" s="152"/>
      <c r="H57" s="152"/>
      <c r="I57" s="153"/>
      <c r="J57" s="8"/>
      <c r="K57" s="8"/>
      <c r="L57" s="8"/>
      <c r="M57" s="8"/>
      <c r="N57" s="8"/>
      <c r="O57" s="8"/>
      <c r="P57" s="8"/>
      <c r="Q57" s="8"/>
      <c r="R57" s="8"/>
      <c r="S57" s="8"/>
      <c r="T57" s="8"/>
      <c r="U57" s="8"/>
      <c r="V57" s="8"/>
      <c r="W57" s="8"/>
      <c r="X57" s="8"/>
      <c r="Y57" s="8"/>
      <c r="Z57" s="8"/>
    </row>
    <row r="58" spans="1:26" s="2" customFormat="1" ht="19.5" customHeight="1">
      <c r="A58" s="1"/>
      <c r="B58" s="151" t="s">
        <v>308</v>
      </c>
      <c r="C58" s="152"/>
      <c r="D58" s="152"/>
      <c r="E58" s="152"/>
      <c r="F58" s="152"/>
      <c r="G58" s="152"/>
      <c r="H58" s="152"/>
      <c r="I58" s="153" t="s">
        <v>310</v>
      </c>
      <c r="J58" s="8"/>
      <c r="K58" s="8"/>
      <c r="L58" s="8"/>
      <c r="M58" s="8"/>
      <c r="N58" s="8"/>
      <c r="O58" s="8"/>
      <c r="P58" s="8"/>
      <c r="Q58" s="8"/>
      <c r="R58" s="8"/>
      <c r="S58" s="8"/>
      <c r="T58" s="8"/>
      <c r="U58" s="8"/>
      <c r="V58" s="8"/>
      <c r="W58" s="8"/>
      <c r="X58" s="8"/>
      <c r="Y58" s="8"/>
      <c r="Z58" s="8"/>
    </row>
    <row r="59" spans="1:26" s="2" customFormat="1" ht="19.5" customHeight="1">
      <c r="A59" s="1"/>
      <c r="B59" s="150"/>
      <c r="C59" s="150"/>
      <c r="D59" s="150"/>
      <c r="E59" s="150"/>
      <c r="F59" s="150"/>
      <c r="G59" s="150"/>
      <c r="H59" s="150"/>
      <c r="I59" s="150"/>
      <c r="J59" s="8"/>
      <c r="K59" s="8"/>
      <c r="L59" s="8"/>
      <c r="M59" s="8"/>
      <c r="N59" s="8"/>
      <c r="O59" s="8"/>
      <c r="P59" s="8"/>
      <c r="Q59" s="8"/>
      <c r="R59" s="8"/>
      <c r="S59" s="8"/>
      <c r="T59" s="8"/>
      <c r="U59" s="8"/>
      <c r="V59" s="8"/>
      <c r="W59" s="8"/>
      <c r="X59" s="8"/>
      <c r="Y59" s="8"/>
      <c r="Z59" s="8"/>
    </row>
  </sheetData>
  <sheetProtection algorithmName="SHA-512" hashValue="9s2ljLtofj1zokqMhZ+PzGo4W+n3y+zTO4G4gDzVTESen2AtyxfuvScvKPWH1vNhG9pKuIlvYKqR4ksCGzae1w==" saltValue="1QGazUFuG61bUlD1/LLOrg==" spinCount="100000" sheet="1" objects="1" scenarios="1"/>
  <mergeCells count="34">
    <mergeCell ref="B50:I50"/>
    <mergeCell ref="E11:I11"/>
    <mergeCell ref="B53:I53"/>
    <mergeCell ref="B5:D5"/>
    <mergeCell ref="E3:I3"/>
    <mergeCell ref="E4:I4"/>
    <mergeCell ref="E5:I5"/>
    <mergeCell ref="B43:I43"/>
    <mergeCell ref="E7:I7"/>
    <mergeCell ref="E8:I8"/>
    <mergeCell ref="E6:I6"/>
    <mergeCell ref="B6:D6"/>
    <mergeCell ref="C44:D44"/>
    <mergeCell ref="E44:G44"/>
    <mergeCell ref="H44:I44"/>
    <mergeCell ref="B51:I51"/>
    <mergeCell ref="B45:I45"/>
    <mergeCell ref="B46:I46"/>
    <mergeCell ref="B47:I47"/>
    <mergeCell ref="B49:I49"/>
    <mergeCell ref="B48:I48"/>
    <mergeCell ref="B2:I2"/>
    <mergeCell ref="B34:I34"/>
    <mergeCell ref="E12:I12"/>
    <mergeCell ref="E13:I13"/>
    <mergeCell ref="E14:I14"/>
    <mergeCell ref="E15:I15"/>
    <mergeCell ref="B7:D7"/>
    <mergeCell ref="B8:D8"/>
    <mergeCell ref="B10:I10"/>
    <mergeCell ref="B16:I16"/>
    <mergeCell ref="B3:D3"/>
    <mergeCell ref="B4:D4"/>
    <mergeCell ref="B22:I22"/>
  </mergeCells>
  <phoneticPr fontId="48" type="noConversion"/>
  <dataValidations count="1">
    <dataValidation type="decimal" allowBlank="1" showInputMessage="1" showErrorMessage="1" promptTitle="Input" prompt="Please enter a positive numeric value. Can include decimals." sqref="I24 I26" xr:uid="{D3716DD0-5E00-4550-A167-1BFF486C5AEB}">
      <formula1>0</formula1>
      <formula2>9.99999999999999E+27</formula2>
    </dataValidation>
  </dataValidations>
  <pageMargins left="0.70866141732283472" right="0.70866141732283472" top="0.74803149606299213" bottom="0.74803149606299213" header="0.31496062992125984" footer="0.31496062992125984"/>
  <pageSetup paperSize="9" scale="63" fitToHeight="0" orientation="landscape" r:id="rId1"/>
  <rowBreaks count="1" manualBreakCount="1">
    <brk id="39" min="1" max="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1A5E193-DE6A-4032-A0F8-64BE26F1F190}">
          <x14:formula1>
            <xm:f>Targets!$C$3:$C$20</xm:f>
          </x14:formula1>
          <xm:sqref>E6:I6</xm:sqref>
        </x14:dataValidation>
        <x14:dataValidation type="list" allowBlank="1" showInputMessage="1" showErrorMessage="1" xr:uid="{5C4236C1-53BF-47C7-B7CB-EE6B3D53D1F1}">
          <x14:formula1>
            <xm:f>StateUTs!$B$2:$B$37</xm:f>
          </x14:formula1>
          <xm:sqref>E7:I7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AE4E-543B-426D-87DD-C696F287C5D6}">
  <sheetPr codeName="Sheet2">
    <tabColor theme="9" tint="0.79998168889431442"/>
    <pageSetUpPr fitToPage="1"/>
  </sheetPr>
  <dimension ref="A1:Z101"/>
  <sheetViews>
    <sheetView zoomScale="75" zoomScaleNormal="75" workbookViewId="0">
      <selection activeCell="E57" sqref="E57"/>
    </sheetView>
  </sheetViews>
  <sheetFormatPr defaultColWidth="16.90625" defaultRowHeight="19.5" customHeight="1"/>
  <cols>
    <col min="1" max="1" width="9.36328125" style="1" bestFit="1" customWidth="1"/>
    <col min="2" max="2" width="60.90625" style="2" bestFit="1" customWidth="1"/>
    <col min="3" max="3" width="31.453125" style="2" customWidth="1"/>
    <col min="4" max="4" width="13.81640625" style="2" customWidth="1"/>
    <col min="5" max="5" width="17.08984375" style="2" customWidth="1"/>
    <col min="6" max="6" width="15.08984375" style="2" customWidth="1"/>
    <col min="7" max="7" width="24.54296875" style="2" bestFit="1" customWidth="1"/>
    <col min="8" max="8" width="16.6328125" style="2" bestFit="1" customWidth="1"/>
    <col min="9" max="9" width="16.6328125" style="2" customWidth="1"/>
    <col min="10" max="10" width="26.26953125" style="8" bestFit="1" customWidth="1"/>
    <col min="11" max="26" width="16.90625" style="8"/>
    <col min="27" max="16384" width="16.90625" style="2"/>
  </cols>
  <sheetData>
    <row r="1" spans="1:9" ht="19.5" customHeight="1" thickBot="1"/>
    <row r="2" spans="1:9" ht="39" customHeight="1">
      <c r="B2" s="239" t="s">
        <v>53</v>
      </c>
      <c r="C2" s="240"/>
      <c r="D2" s="240"/>
      <c r="E2" s="240"/>
      <c r="F2" s="240"/>
      <c r="G2" s="240"/>
      <c r="H2" s="240"/>
      <c r="I2" s="241"/>
    </row>
    <row r="3" spans="1:9" ht="19.5" customHeight="1">
      <c r="B3" s="220" t="s">
        <v>24</v>
      </c>
      <c r="C3" s="221"/>
      <c r="D3" s="222">
        <f>Form_B_DISCOM!E3</f>
        <v>0</v>
      </c>
      <c r="E3" s="222"/>
      <c r="F3" s="222"/>
      <c r="G3" s="222"/>
      <c r="H3" s="222"/>
      <c r="I3" s="223"/>
    </row>
    <row r="4" spans="1:9" ht="19.5" customHeight="1">
      <c r="B4" s="220" t="s">
        <v>25</v>
      </c>
      <c r="C4" s="221"/>
      <c r="D4" s="222">
        <f>Form_B_DISCOM!E4</f>
        <v>0</v>
      </c>
      <c r="E4" s="222"/>
      <c r="F4" s="222"/>
      <c r="G4" s="222"/>
      <c r="H4" s="222"/>
      <c r="I4" s="223"/>
    </row>
    <row r="5" spans="1:9" ht="19.5" customHeight="1">
      <c r="B5" s="220" t="s">
        <v>26</v>
      </c>
      <c r="C5" s="221"/>
      <c r="D5" s="222">
        <f>Form_B_DISCOM!E5</f>
        <v>0</v>
      </c>
      <c r="E5" s="222"/>
      <c r="F5" s="222"/>
      <c r="G5" s="222"/>
      <c r="H5" s="222"/>
      <c r="I5" s="223"/>
    </row>
    <row r="6" spans="1:9" ht="19.5" customHeight="1">
      <c r="B6" s="220" t="s">
        <v>27</v>
      </c>
      <c r="C6" s="221"/>
      <c r="D6" s="222">
        <f>Form_B_DISCOM!E6</f>
        <v>0</v>
      </c>
      <c r="E6" s="222"/>
      <c r="F6" s="222"/>
      <c r="G6" s="222"/>
      <c r="H6" s="222"/>
      <c r="I6" s="223"/>
    </row>
    <row r="7" spans="1:9" ht="19.5" customHeight="1">
      <c r="B7" s="220" t="s">
        <v>244</v>
      </c>
      <c r="C7" s="221"/>
      <c r="D7" s="242" t="s">
        <v>326</v>
      </c>
      <c r="E7" s="242"/>
      <c r="F7" s="242"/>
      <c r="G7" s="242"/>
      <c r="H7" s="242"/>
      <c r="I7" s="243"/>
    </row>
    <row r="8" spans="1:9" ht="19.5" customHeight="1">
      <c r="B8" s="220" t="s">
        <v>0</v>
      </c>
      <c r="C8" s="221"/>
      <c r="D8" s="222">
        <f>Form_B_DISCOM!E7</f>
        <v>0</v>
      </c>
      <c r="E8" s="222"/>
      <c r="F8" s="222"/>
      <c r="G8" s="222"/>
      <c r="H8" s="222"/>
      <c r="I8" s="223"/>
    </row>
    <row r="9" spans="1:9" ht="19.5" customHeight="1">
      <c r="B9" s="224" t="s">
        <v>1</v>
      </c>
      <c r="C9" s="225"/>
      <c r="D9" s="222" t="str">
        <f>Form_B_DISCOM!E8</f>
        <v/>
      </c>
      <c r="E9" s="222"/>
      <c r="F9" s="222"/>
      <c r="G9" s="222"/>
      <c r="H9" s="222"/>
      <c r="I9" s="223"/>
    </row>
    <row r="10" spans="1:9" ht="23" customHeight="1">
      <c r="A10" s="123"/>
      <c r="B10" s="234" t="s">
        <v>28</v>
      </c>
      <c r="C10" s="235"/>
      <c r="D10" s="235"/>
      <c r="E10" s="235"/>
      <c r="F10" s="235"/>
      <c r="G10" s="235"/>
      <c r="H10" s="235"/>
      <c r="I10" s="236"/>
    </row>
    <row r="11" spans="1:9" ht="19.5" customHeight="1">
      <c r="A11" s="123"/>
      <c r="B11" s="75" t="s">
        <v>46</v>
      </c>
      <c r="C11" s="76" t="s">
        <v>6</v>
      </c>
      <c r="D11" s="77" t="s">
        <v>3</v>
      </c>
      <c r="E11" s="237" t="s">
        <v>260</v>
      </c>
      <c r="F11" s="237"/>
      <c r="G11" s="237"/>
      <c r="H11" s="237"/>
      <c r="I11" s="238"/>
    </row>
    <row r="12" spans="1:9" ht="19.5" customHeight="1">
      <c r="A12" s="123"/>
      <c r="B12" s="3" t="s">
        <v>328</v>
      </c>
      <c r="C12" s="9" t="s">
        <v>302</v>
      </c>
      <c r="D12" s="43" t="s">
        <v>4</v>
      </c>
      <c r="E12" s="226">
        <f>E13-E14+E15+E16</f>
        <v>0</v>
      </c>
      <c r="F12" s="226"/>
      <c r="G12" s="226"/>
      <c r="H12" s="226"/>
      <c r="I12" s="227"/>
    </row>
    <row r="13" spans="1:9" ht="19.5" customHeight="1">
      <c r="A13" s="123"/>
      <c r="B13" s="4" t="s">
        <v>321</v>
      </c>
      <c r="C13" s="5" t="s">
        <v>7</v>
      </c>
      <c r="D13" s="6" t="s">
        <v>4</v>
      </c>
      <c r="E13" s="228"/>
      <c r="F13" s="228"/>
      <c r="G13" s="228"/>
      <c r="H13" s="228"/>
      <c r="I13" s="229"/>
    </row>
    <row r="14" spans="1:9" ht="19.5" customHeight="1">
      <c r="A14" s="123"/>
      <c r="B14" s="4" t="s">
        <v>323</v>
      </c>
      <c r="C14" s="5" t="s">
        <v>245</v>
      </c>
      <c r="D14" s="6" t="s">
        <v>4</v>
      </c>
      <c r="E14" s="228"/>
      <c r="F14" s="228"/>
      <c r="G14" s="228"/>
      <c r="H14" s="228"/>
      <c r="I14" s="229"/>
    </row>
    <row r="15" spans="1:9" ht="19.5" customHeight="1">
      <c r="A15" s="123"/>
      <c r="B15" s="4" t="s">
        <v>246</v>
      </c>
      <c r="C15" s="5" t="s">
        <v>8</v>
      </c>
      <c r="D15" s="6" t="s">
        <v>4</v>
      </c>
      <c r="E15" s="228"/>
      <c r="F15" s="228"/>
      <c r="G15" s="228"/>
      <c r="H15" s="228"/>
      <c r="I15" s="229"/>
    </row>
    <row r="16" spans="1:9" s="8" customFormat="1" ht="19.5" customHeight="1">
      <c r="A16" s="1"/>
      <c r="B16" s="170" t="s">
        <v>247</v>
      </c>
      <c r="C16" s="7" t="s">
        <v>248</v>
      </c>
      <c r="D16" s="6" t="s">
        <v>4</v>
      </c>
      <c r="E16" s="230">
        <f>I36</f>
        <v>0</v>
      </c>
      <c r="F16" s="230"/>
      <c r="G16" s="230"/>
      <c r="H16" s="230"/>
      <c r="I16" s="231"/>
    </row>
    <row r="17" spans="1:9" ht="19.5" customHeight="1">
      <c r="A17" s="123"/>
      <c r="B17" s="3" t="s">
        <v>65</v>
      </c>
      <c r="C17" s="9" t="s">
        <v>252</v>
      </c>
      <c r="D17" s="43" t="s">
        <v>4</v>
      </c>
      <c r="E17" s="226">
        <f>SUM(E18:I21)</f>
        <v>0</v>
      </c>
      <c r="F17" s="226"/>
      <c r="G17" s="226"/>
      <c r="H17" s="226"/>
      <c r="I17" s="227"/>
    </row>
    <row r="18" spans="1:9" ht="19.5" customHeight="1">
      <c r="A18" s="123"/>
      <c r="B18" s="4" t="s">
        <v>249</v>
      </c>
      <c r="C18" s="5" t="s">
        <v>33</v>
      </c>
      <c r="D18" s="6" t="s">
        <v>4</v>
      </c>
      <c r="E18" s="228"/>
      <c r="F18" s="228"/>
      <c r="G18" s="228"/>
      <c r="H18" s="228"/>
      <c r="I18" s="229"/>
    </row>
    <row r="19" spans="1:9" ht="19.5" customHeight="1">
      <c r="A19" s="123"/>
      <c r="B19" s="4" t="s">
        <v>250</v>
      </c>
      <c r="C19" s="5" t="s">
        <v>19</v>
      </c>
      <c r="D19" s="6" t="s">
        <v>4</v>
      </c>
      <c r="E19" s="228"/>
      <c r="F19" s="228"/>
      <c r="G19" s="228"/>
      <c r="H19" s="228"/>
      <c r="I19" s="229"/>
    </row>
    <row r="20" spans="1:9" ht="19.5" customHeight="1">
      <c r="A20" s="123"/>
      <c r="B20" s="4" t="s">
        <v>59</v>
      </c>
      <c r="C20" s="5" t="s">
        <v>9</v>
      </c>
      <c r="D20" s="6" t="s">
        <v>4</v>
      </c>
      <c r="E20" s="228"/>
      <c r="F20" s="228"/>
      <c r="G20" s="228"/>
      <c r="H20" s="228"/>
      <c r="I20" s="229"/>
    </row>
    <row r="21" spans="1:9" ht="19.5" customHeight="1">
      <c r="A21" s="123"/>
      <c r="B21" s="170" t="s">
        <v>247</v>
      </c>
      <c r="C21" s="5" t="s">
        <v>251</v>
      </c>
      <c r="D21" s="6" t="s">
        <v>4</v>
      </c>
      <c r="E21" s="230">
        <f>I44</f>
        <v>0</v>
      </c>
      <c r="F21" s="230"/>
      <c r="G21" s="230"/>
      <c r="H21" s="230"/>
      <c r="I21" s="231"/>
    </row>
    <row r="22" spans="1:9" ht="19.5" customHeight="1">
      <c r="A22" s="123"/>
      <c r="B22" s="3" t="s">
        <v>66</v>
      </c>
      <c r="C22" s="9" t="s">
        <v>253</v>
      </c>
      <c r="D22" s="43" t="s">
        <v>4</v>
      </c>
      <c r="E22" s="226">
        <f>SUM(E23:I27)</f>
        <v>0</v>
      </c>
      <c r="F22" s="226"/>
      <c r="G22" s="226"/>
      <c r="H22" s="226"/>
      <c r="I22" s="227"/>
    </row>
    <row r="23" spans="1:9" ht="19.5" customHeight="1">
      <c r="A23" s="123"/>
      <c r="B23" s="4" t="s">
        <v>256</v>
      </c>
      <c r="C23" s="5" t="s">
        <v>13</v>
      </c>
      <c r="D23" s="6" t="s">
        <v>4</v>
      </c>
      <c r="E23" s="228"/>
      <c r="F23" s="228"/>
      <c r="G23" s="228"/>
      <c r="H23" s="228"/>
      <c r="I23" s="229"/>
    </row>
    <row r="24" spans="1:9" ht="19.5" customHeight="1">
      <c r="A24" s="123"/>
      <c r="B24" s="4" t="s">
        <v>257</v>
      </c>
      <c r="C24" s="7" t="s">
        <v>14</v>
      </c>
      <c r="D24" s="6" t="s">
        <v>4</v>
      </c>
      <c r="E24" s="228"/>
      <c r="F24" s="228"/>
      <c r="G24" s="228"/>
      <c r="H24" s="228"/>
      <c r="I24" s="229"/>
    </row>
    <row r="25" spans="1:9" ht="25">
      <c r="A25" s="123"/>
      <c r="B25" s="4" t="s">
        <v>258</v>
      </c>
      <c r="C25" s="5" t="s">
        <v>16</v>
      </c>
      <c r="D25" s="6" t="s">
        <v>4</v>
      </c>
      <c r="E25" s="228"/>
      <c r="F25" s="228"/>
      <c r="G25" s="228"/>
      <c r="H25" s="228"/>
      <c r="I25" s="229"/>
    </row>
    <row r="26" spans="1:9" ht="25">
      <c r="A26" s="123"/>
      <c r="B26" s="4" t="s">
        <v>259</v>
      </c>
      <c r="C26" s="5" t="s">
        <v>254</v>
      </c>
      <c r="D26" s="6" t="s">
        <v>4</v>
      </c>
      <c r="E26" s="228"/>
      <c r="F26" s="228"/>
      <c r="G26" s="228"/>
      <c r="H26" s="228"/>
      <c r="I26" s="229"/>
    </row>
    <row r="27" spans="1:9" s="8" customFormat="1" ht="19.5" customHeight="1">
      <c r="A27" s="1"/>
      <c r="B27" s="170" t="s">
        <v>247</v>
      </c>
      <c r="C27" s="7" t="s">
        <v>255</v>
      </c>
      <c r="D27" s="6" t="s">
        <v>4</v>
      </c>
      <c r="E27" s="230">
        <f>I50</f>
        <v>0</v>
      </c>
      <c r="F27" s="230"/>
      <c r="G27" s="230"/>
      <c r="H27" s="230"/>
      <c r="I27" s="231"/>
    </row>
    <row r="28" spans="1:9" s="8" customFormat="1" ht="19.5" customHeight="1">
      <c r="A28" s="1"/>
      <c r="B28" s="3" t="s">
        <v>388</v>
      </c>
      <c r="C28" s="44" t="s">
        <v>386</v>
      </c>
      <c r="D28" s="43" t="s">
        <v>4</v>
      </c>
      <c r="E28" s="232">
        <f>(E29-E30)*(1-E31)</f>
        <v>0</v>
      </c>
      <c r="F28" s="232"/>
      <c r="G28" s="232"/>
      <c r="H28" s="232"/>
      <c r="I28" s="233"/>
    </row>
    <row r="29" spans="1:9" s="8" customFormat="1" ht="19.5" customHeight="1">
      <c r="A29" s="1"/>
      <c r="B29" s="4" t="s">
        <v>261</v>
      </c>
      <c r="C29" s="7" t="s">
        <v>175</v>
      </c>
      <c r="D29" s="6" t="s">
        <v>4</v>
      </c>
      <c r="E29" s="228"/>
      <c r="F29" s="228"/>
      <c r="G29" s="228"/>
      <c r="H29" s="228"/>
      <c r="I29" s="229"/>
    </row>
    <row r="30" spans="1:9" s="8" customFormat="1" ht="19.5" customHeight="1">
      <c r="A30" s="1"/>
      <c r="B30" s="4" t="s">
        <v>379</v>
      </c>
      <c r="C30" s="7" t="s">
        <v>34</v>
      </c>
      <c r="D30" s="6" t="s">
        <v>4</v>
      </c>
      <c r="E30" s="228"/>
      <c r="F30" s="228"/>
      <c r="G30" s="228"/>
      <c r="H30" s="228"/>
      <c r="I30" s="229"/>
    </row>
    <row r="31" spans="1:9" s="8" customFormat="1" ht="19.5" customHeight="1">
      <c r="A31" s="1"/>
      <c r="B31" s="172" t="s">
        <v>382</v>
      </c>
      <c r="C31" s="11" t="s">
        <v>385</v>
      </c>
      <c r="D31" s="45" t="s">
        <v>5</v>
      </c>
      <c r="E31" s="253"/>
      <c r="F31" s="254"/>
      <c r="G31" s="254"/>
      <c r="H31" s="254"/>
      <c r="I31" s="255"/>
    </row>
    <row r="32" spans="1:9" s="8" customFormat="1" ht="19.5" customHeight="1">
      <c r="A32" s="1"/>
      <c r="B32" s="85" t="s">
        <v>377</v>
      </c>
      <c r="C32" s="44" t="s">
        <v>380</v>
      </c>
      <c r="D32" s="43" t="s">
        <v>4</v>
      </c>
      <c r="E32" s="232">
        <f>I56</f>
        <v>0</v>
      </c>
      <c r="F32" s="232"/>
      <c r="G32" s="232"/>
      <c r="H32" s="232"/>
      <c r="I32" s="233"/>
    </row>
    <row r="33" spans="1:9" ht="31">
      <c r="A33" s="123"/>
      <c r="B33" s="78" t="s">
        <v>176</v>
      </c>
      <c r="C33" s="104" t="s">
        <v>381</v>
      </c>
      <c r="D33" s="9" t="s">
        <v>4</v>
      </c>
      <c r="E33" s="226">
        <f>E12+E17-E22+E28+E32</f>
        <v>0</v>
      </c>
      <c r="F33" s="226"/>
      <c r="G33" s="226"/>
      <c r="H33" s="226"/>
      <c r="I33" s="227"/>
    </row>
    <row r="34" spans="1:9" ht="19.5" customHeight="1">
      <c r="A34" s="123"/>
      <c r="B34" s="250" t="s">
        <v>29</v>
      </c>
      <c r="C34" s="251"/>
      <c r="D34" s="251"/>
      <c r="E34" s="251"/>
      <c r="F34" s="251"/>
      <c r="G34" s="251"/>
      <c r="H34" s="251"/>
      <c r="I34" s="252"/>
    </row>
    <row r="35" spans="1:9" ht="19.5" customHeight="1">
      <c r="A35" s="124"/>
      <c r="B35" s="79" t="s">
        <v>31</v>
      </c>
      <c r="C35" s="80" t="s">
        <v>6</v>
      </c>
      <c r="D35" s="81" t="s">
        <v>3</v>
      </c>
      <c r="E35" s="82" t="s">
        <v>61</v>
      </c>
      <c r="F35" s="82" t="s">
        <v>62</v>
      </c>
      <c r="G35" s="83" t="s">
        <v>63</v>
      </c>
      <c r="H35" s="82" t="s">
        <v>64</v>
      </c>
      <c r="I35" s="84" t="s">
        <v>17</v>
      </c>
    </row>
    <row r="36" spans="1:9" ht="19.5" customHeight="1">
      <c r="B36" s="85" t="s">
        <v>179</v>
      </c>
      <c r="C36" s="86" t="s">
        <v>276</v>
      </c>
      <c r="D36" s="87" t="s">
        <v>4</v>
      </c>
      <c r="E36" s="107">
        <f>E37+E38+E39+E42</f>
        <v>0</v>
      </c>
      <c r="F36" s="107">
        <f>F37+F38+F39+F42</f>
        <v>0</v>
      </c>
      <c r="G36" s="107">
        <f>G37+G38+G39+G42</f>
        <v>0</v>
      </c>
      <c r="H36" s="107">
        <f>H37+H38+H39+H42</f>
        <v>0</v>
      </c>
      <c r="I36" s="108">
        <f>I37+I38+I39+I42+I43</f>
        <v>0</v>
      </c>
    </row>
    <row r="37" spans="1:9" s="8" customFormat="1" ht="19.5" customHeight="1">
      <c r="A37" s="1"/>
      <c r="B37" s="10" t="s">
        <v>10</v>
      </c>
      <c r="C37" s="11" t="s">
        <v>20</v>
      </c>
      <c r="D37" s="45" t="s">
        <v>4</v>
      </c>
      <c r="E37" s="145"/>
      <c r="F37" s="109"/>
      <c r="G37" s="110"/>
      <c r="H37" s="146"/>
      <c r="I37" s="111">
        <f>E37+H37</f>
        <v>0</v>
      </c>
    </row>
    <row r="38" spans="1:9" s="8" customFormat="1" ht="19.5" customHeight="1">
      <c r="A38" s="1"/>
      <c r="B38" s="10" t="s">
        <v>11</v>
      </c>
      <c r="C38" s="11" t="s">
        <v>18</v>
      </c>
      <c r="D38" s="45" t="s">
        <v>4</v>
      </c>
      <c r="E38" s="112"/>
      <c r="F38" s="146"/>
      <c r="G38" s="109"/>
      <c r="H38" s="146"/>
      <c r="I38" s="111">
        <f>F38+H38</f>
        <v>0</v>
      </c>
    </row>
    <row r="39" spans="1:9" s="8" customFormat="1" ht="19.5" customHeight="1">
      <c r="A39" s="1"/>
      <c r="B39" s="88" t="s">
        <v>47</v>
      </c>
      <c r="C39" s="11" t="s">
        <v>180</v>
      </c>
      <c r="D39" s="45" t="s">
        <v>4</v>
      </c>
      <c r="E39" s="112"/>
      <c r="F39" s="109"/>
      <c r="G39" s="113">
        <f>SUM(G40:G41)</f>
        <v>0</v>
      </c>
      <c r="H39" s="109"/>
      <c r="I39" s="111">
        <f>G39</f>
        <v>0</v>
      </c>
    </row>
    <row r="40" spans="1:9" s="8" customFormat="1" ht="19.5" customHeight="1">
      <c r="A40" s="1"/>
      <c r="B40" s="90" t="s">
        <v>333</v>
      </c>
      <c r="C40" s="11" t="s">
        <v>116</v>
      </c>
      <c r="D40" s="45" t="s">
        <v>4</v>
      </c>
      <c r="E40" s="112"/>
      <c r="F40" s="109"/>
      <c r="G40" s="146"/>
      <c r="H40" s="109"/>
      <c r="I40" s="114"/>
    </row>
    <row r="41" spans="1:9" s="8" customFormat="1" ht="19.5" customHeight="1">
      <c r="A41" s="1"/>
      <c r="B41" s="90" t="s">
        <v>303</v>
      </c>
      <c r="C41" s="11" t="s">
        <v>35</v>
      </c>
      <c r="D41" s="45" t="s">
        <v>4</v>
      </c>
      <c r="E41" s="112"/>
      <c r="F41" s="109"/>
      <c r="G41" s="146"/>
      <c r="H41" s="109"/>
      <c r="I41" s="114"/>
    </row>
    <row r="42" spans="1:9" s="8" customFormat="1" ht="19.5" customHeight="1">
      <c r="A42" s="1"/>
      <c r="B42" s="10" t="s">
        <v>67</v>
      </c>
      <c r="C42" s="11" t="s">
        <v>23</v>
      </c>
      <c r="D42" s="45" t="s">
        <v>4</v>
      </c>
      <c r="E42" s="112"/>
      <c r="F42" s="109"/>
      <c r="G42" s="109"/>
      <c r="H42" s="146"/>
      <c r="I42" s="111">
        <f>H42</f>
        <v>0</v>
      </c>
    </row>
    <row r="43" spans="1:9" s="8" customFormat="1" ht="19.5" customHeight="1">
      <c r="A43" s="1"/>
      <c r="B43" s="10" t="s">
        <v>320</v>
      </c>
      <c r="C43" s="11" t="s">
        <v>275</v>
      </c>
      <c r="D43" s="45" t="s">
        <v>4</v>
      </c>
      <c r="E43" s="109"/>
      <c r="F43" s="109"/>
      <c r="G43" s="109"/>
      <c r="H43" s="113">
        <f>'Annexure-1'!F39</f>
        <v>0</v>
      </c>
      <c r="I43" s="111">
        <f>H43</f>
        <v>0</v>
      </c>
    </row>
    <row r="44" spans="1:9" s="8" customFormat="1" ht="19.5" customHeight="1">
      <c r="A44" s="1"/>
      <c r="B44" s="85" t="s">
        <v>178</v>
      </c>
      <c r="C44" s="91" t="s">
        <v>181</v>
      </c>
      <c r="D44" s="92" t="s">
        <v>4</v>
      </c>
      <c r="E44" s="107">
        <f>E45+E46+E47+E48+E49</f>
        <v>0</v>
      </c>
      <c r="F44" s="107">
        <f>F45+F46+F47+F48+F49</f>
        <v>0</v>
      </c>
      <c r="G44" s="107">
        <f>G45+G46+G47+G48+G49</f>
        <v>0</v>
      </c>
      <c r="H44" s="107">
        <f>H45+H46+H47+H48+H49</f>
        <v>0</v>
      </c>
      <c r="I44" s="108">
        <f>I45+I46+I47+I48+I49</f>
        <v>0</v>
      </c>
    </row>
    <row r="45" spans="1:9" s="8" customFormat="1" ht="19.5" customHeight="1">
      <c r="A45" s="1"/>
      <c r="B45" s="10" t="s">
        <v>10</v>
      </c>
      <c r="C45" s="93" t="s">
        <v>21</v>
      </c>
      <c r="D45" s="45" t="s">
        <v>4</v>
      </c>
      <c r="E45" s="145"/>
      <c r="F45" s="109"/>
      <c r="G45" s="110"/>
      <c r="H45" s="146"/>
      <c r="I45" s="111">
        <f>E45+H45</f>
        <v>0</v>
      </c>
    </row>
    <row r="46" spans="1:9" s="8" customFormat="1" ht="19.5" customHeight="1">
      <c r="A46" s="1"/>
      <c r="B46" s="10" t="s">
        <v>11</v>
      </c>
      <c r="C46" s="11" t="s">
        <v>22</v>
      </c>
      <c r="D46" s="45" t="s">
        <v>4</v>
      </c>
      <c r="E46" s="112"/>
      <c r="F46" s="146"/>
      <c r="G46" s="109"/>
      <c r="H46" s="146"/>
      <c r="I46" s="111">
        <f>F46+H46</f>
        <v>0</v>
      </c>
    </row>
    <row r="47" spans="1:9" s="8" customFormat="1" ht="19.5" customHeight="1">
      <c r="A47" s="1"/>
      <c r="B47" s="88" t="s">
        <v>336</v>
      </c>
      <c r="C47" s="11" t="s">
        <v>342</v>
      </c>
      <c r="D47" s="45" t="s">
        <v>4</v>
      </c>
      <c r="E47" s="112"/>
      <c r="F47" s="109"/>
      <c r="G47" s="146"/>
      <c r="H47" s="109"/>
      <c r="I47" s="111">
        <f>G47</f>
        <v>0</v>
      </c>
    </row>
    <row r="48" spans="1:9" s="8" customFormat="1" ht="19.5" customHeight="1">
      <c r="A48" s="1"/>
      <c r="B48" s="10" t="s">
        <v>12</v>
      </c>
      <c r="C48" s="11" t="s">
        <v>37</v>
      </c>
      <c r="D48" s="45" t="s">
        <v>4</v>
      </c>
      <c r="E48" s="112"/>
      <c r="F48" s="109"/>
      <c r="G48" s="109"/>
      <c r="H48" s="146"/>
      <c r="I48" s="111">
        <f>H48</f>
        <v>0</v>
      </c>
    </row>
    <row r="49" spans="1:9" s="8" customFormat="1" ht="19.5" customHeight="1">
      <c r="A49" s="1"/>
      <c r="B49" s="94" t="s">
        <v>341</v>
      </c>
      <c r="C49" s="11" t="s">
        <v>38</v>
      </c>
      <c r="D49" s="45" t="s">
        <v>4</v>
      </c>
      <c r="E49" s="112"/>
      <c r="F49" s="109"/>
      <c r="G49" s="109"/>
      <c r="H49" s="146"/>
      <c r="I49" s="111">
        <f>H49</f>
        <v>0</v>
      </c>
    </row>
    <row r="50" spans="1:9" ht="19.5" customHeight="1">
      <c r="B50" s="85" t="s">
        <v>177</v>
      </c>
      <c r="C50" s="86" t="s">
        <v>183</v>
      </c>
      <c r="D50" s="92" t="s">
        <v>4</v>
      </c>
      <c r="E50" s="115">
        <f>E51+E52+E53+E54+E55</f>
        <v>0</v>
      </c>
      <c r="F50" s="115">
        <f>F51+F52+F53+F54+F55</f>
        <v>0</v>
      </c>
      <c r="G50" s="115">
        <f>G51+G52+G53+G54+G55</f>
        <v>0</v>
      </c>
      <c r="H50" s="115">
        <f>H51+H52+H53+H54+H55</f>
        <v>0</v>
      </c>
      <c r="I50" s="116">
        <f>I51+I52+I53+I54+I55</f>
        <v>0</v>
      </c>
    </row>
    <row r="51" spans="1:9" s="8" customFormat="1" ht="19.5" customHeight="1">
      <c r="A51" s="1"/>
      <c r="B51" s="10" t="s">
        <v>10</v>
      </c>
      <c r="C51" s="11" t="s">
        <v>39</v>
      </c>
      <c r="D51" s="45" t="s">
        <v>4</v>
      </c>
      <c r="E51" s="145"/>
      <c r="F51" s="109"/>
      <c r="G51" s="109"/>
      <c r="H51" s="146"/>
      <c r="I51" s="117">
        <f>E51+H51</f>
        <v>0</v>
      </c>
    </row>
    <row r="52" spans="1:9" s="8" customFormat="1" ht="19.5" customHeight="1">
      <c r="A52" s="1"/>
      <c r="B52" s="10" t="s">
        <v>11</v>
      </c>
      <c r="C52" s="11" t="s">
        <v>182</v>
      </c>
      <c r="D52" s="45" t="s">
        <v>4</v>
      </c>
      <c r="E52" s="112"/>
      <c r="F52" s="146"/>
      <c r="G52" s="109"/>
      <c r="H52" s="146"/>
      <c r="I52" s="111">
        <f>F52+H52</f>
        <v>0</v>
      </c>
    </row>
    <row r="53" spans="1:9" s="8" customFormat="1" ht="19.5" customHeight="1">
      <c r="A53" s="1"/>
      <c r="B53" s="88" t="s">
        <v>339</v>
      </c>
      <c r="C53" s="11" t="s">
        <v>335</v>
      </c>
      <c r="D53" s="45" t="s">
        <v>4</v>
      </c>
      <c r="E53" s="112"/>
      <c r="F53" s="109"/>
      <c r="G53" s="146"/>
      <c r="H53" s="109"/>
      <c r="I53" s="111">
        <f>G53</f>
        <v>0</v>
      </c>
    </row>
    <row r="54" spans="1:9" s="8" customFormat="1" ht="19.5" customHeight="1">
      <c r="A54" s="1"/>
      <c r="B54" s="10" t="s">
        <v>12</v>
      </c>
      <c r="C54" s="11" t="s">
        <v>40</v>
      </c>
      <c r="D54" s="45" t="s">
        <v>4</v>
      </c>
      <c r="E54" s="112"/>
      <c r="F54" s="109"/>
      <c r="G54" s="109"/>
      <c r="H54" s="146"/>
      <c r="I54" s="118">
        <f>H54</f>
        <v>0</v>
      </c>
    </row>
    <row r="55" spans="1:9" s="8" customFormat="1" ht="19.5" customHeight="1">
      <c r="A55" s="1"/>
      <c r="B55" s="94" t="s">
        <v>340</v>
      </c>
      <c r="C55" s="11" t="s">
        <v>41</v>
      </c>
      <c r="D55" s="45" t="s">
        <v>4</v>
      </c>
      <c r="E55" s="112"/>
      <c r="F55" s="109"/>
      <c r="G55" s="109"/>
      <c r="H55" s="146"/>
      <c r="I55" s="118">
        <f>H55</f>
        <v>0</v>
      </c>
    </row>
    <row r="56" spans="1:9" s="8" customFormat="1" ht="19.5" customHeight="1">
      <c r="A56" s="1"/>
      <c r="B56" s="85" t="s">
        <v>389</v>
      </c>
      <c r="C56" s="89" t="s">
        <v>384</v>
      </c>
      <c r="D56" s="45" t="s">
        <v>4</v>
      </c>
      <c r="E56" s="140">
        <f>(E57-E58)*(1-$I$59)</f>
        <v>0</v>
      </c>
      <c r="F56" s="140">
        <f t="shared" ref="F56:H56" si="0">(F57-F58)*(1-$I$59)</f>
        <v>0</v>
      </c>
      <c r="G56" s="140">
        <f t="shared" si="0"/>
        <v>0</v>
      </c>
      <c r="H56" s="140">
        <f t="shared" si="0"/>
        <v>0</v>
      </c>
      <c r="I56" s="139">
        <f>(I57-I58)*(1-$I$59)</f>
        <v>0</v>
      </c>
    </row>
    <row r="57" spans="1:9" s="8" customFormat="1" ht="19.5" customHeight="1">
      <c r="A57" s="1"/>
      <c r="B57" s="4" t="s">
        <v>261</v>
      </c>
      <c r="C57" s="11" t="s">
        <v>42</v>
      </c>
      <c r="D57" s="45" t="s">
        <v>4</v>
      </c>
      <c r="E57" s="145"/>
      <c r="F57" s="145"/>
      <c r="G57" s="145"/>
      <c r="H57" s="145"/>
      <c r="I57" s="111">
        <f>SUM(E57:H57)</f>
        <v>0</v>
      </c>
    </row>
    <row r="58" spans="1:9" s="8" customFormat="1" ht="19.5" customHeight="1">
      <c r="A58" s="1"/>
      <c r="B58" s="4" t="s">
        <v>378</v>
      </c>
      <c r="C58" s="11" t="s">
        <v>184</v>
      </c>
      <c r="D58" s="45" t="s">
        <v>4</v>
      </c>
      <c r="E58" s="145"/>
      <c r="F58" s="145"/>
      <c r="G58" s="145"/>
      <c r="H58" s="145"/>
      <c r="I58" s="111">
        <f>SUM(E58:H58)</f>
        <v>0</v>
      </c>
    </row>
    <row r="59" spans="1:9" s="8" customFormat="1" ht="19.5" customHeight="1">
      <c r="A59" s="1"/>
      <c r="B59" s="172" t="s">
        <v>382</v>
      </c>
      <c r="C59" s="11" t="s">
        <v>383</v>
      </c>
      <c r="D59" s="45" t="s">
        <v>5</v>
      </c>
      <c r="E59" s="112"/>
      <c r="F59" s="109"/>
      <c r="G59" s="109"/>
      <c r="H59" s="109"/>
      <c r="I59" s="171"/>
    </row>
    <row r="60" spans="1:9" s="8" customFormat="1" ht="19.5" customHeight="1">
      <c r="A60" s="1"/>
      <c r="B60" s="95" t="s">
        <v>36</v>
      </c>
      <c r="C60" s="86" t="s">
        <v>344</v>
      </c>
      <c r="D60" s="92" t="s">
        <v>4</v>
      </c>
      <c r="E60" s="115">
        <f>E36+E44-E50+E56</f>
        <v>0</v>
      </c>
      <c r="F60" s="115">
        <f>F36+F44-F50+F56</f>
        <v>0</v>
      </c>
      <c r="G60" s="115">
        <f>G36+G44-G50+G56</f>
        <v>0</v>
      </c>
      <c r="H60" s="115">
        <f>H36+H44-H50+H56</f>
        <v>0</v>
      </c>
      <c r="I60" s="116">
        <f>I36+I44-I50+I56</f>
        <v>0</v>
      </c>
    </row>
    <row r="61" spans="1:9" s="8" customFormat="1" ht="19.5" customHeight="1">
      <c r="A61" s="1"/>
      <c r="B61" s="95" t="s">
        <v>343</v>
      </c>
      <c r="C61" s="86" t="s">
        <v>187</v>
      </c>
      <c r="D61" s="92" t="s">
        <v>4</v>
      </c>
      <c r="E61" s="112"/>
      <c r="F61" s="112"/>
      <c r="G61" s="112"/>
      <c r="H61" s="112"/>
      <c r="I61" s="116">
        <f>I63+I65</f>
        <v>0</v>
      </c>
    </row>
    <row r="62" spans="1:9" s="8" customFormat="1" ht="19.5" customHeight="1">
      <c r="A62" s="1"/>
      <c r="B62" s="4" t="s">
        <v>314</v>
      </c>
      <c r="C62" s="11"/>
      <c r="D62" s="45" t="s">
        <v>316</v>
      </c>
      <c r="E62" s="112"/>
      <c r="F62" s="112"/>
      <c r="G62" s="112"/>
      <c r="H62" s="112"/>
      <c r="I62" s="147"/>
    </row>
    <row r="63" spans="1:9" s="8" customFormat="1" ht="19.5" customHeight="1">
      <c r="A63" s="1"/>
      <c r="B63" s="4" t="s">
        <v>317</v>
      </c>
      <c r="C63" s="11" t="s">
        <v>185</v>
      </c>
      <c r="D63" s="45" t="s">
        <v>4</v>
      </c>
      <c r="E63" s="112"/>
      <c r="F63" s="112"/>
      <c r="G63" s="112"/>
      <c r="H63" s="112"/>
      <c r="I63" s="111">
        <f>I62/1000</f>
        <v>0</v>
      </c>
    </row>
    <row r="64" spans="1:9" s="8" customFormat="1" ht="19.5" customHeight="1">
      <c r="A64" s="1"/>
      <c r="B64" s="4" t="s">
        <v>315</v>
      </c>
      <c r="C64" s="11"/>
      <c r="D64" s="45" t="s">
        <v>316</v>
      </c>
      <c r="E64" s="112"/>
      <c r="F64" s="112"/>
      <c r="G64" s="112"/>
      <c r="H64" s="112"/>
      <c r="I64" s="147"/>
    </row>
    <row r="65" spans="1:10" s="8" customFormat="1" ht="19.5" customHeight="1">
      <c r="A65" s="1"/>
      <c r="B65" s="4" t="s">
        <v>318</v>
      </c>
      <c r="C65" s="11" t="s">
        <v>186</v>
      </c>
      <c r="D65" s="45" t="s">
        <v>4</v>
      </c>
      <c r="E65" s="112"/>
      <c r="F65" s="112"/>
      <c r="G65" s="112"/>
      <c r="H65" s="112"/>
      <c r="I65" s="111">
        <f>I64/1000</f>
        <v>0</v>
      </c>
    </row>
    <row r="66" spans="1:10" s="8" customFormat="1" ht="19.5" customHeight="1">
      <c r="A66" s="2"/>
      <c r="B66" s="247" t="s">
        <v>54</v>
      </c>
      <c r="C66" s="248"/>
      <c r="D66" s="248"/>
      <c r="E66" s="248"/>
      <c r="F66" s="248"/>
      <c r="G66" s="248"/>
      <c r="H66" s="248"/>
      <c r="I66" s="249"/>
    </row>
    <row r="67" spans="1:10" s="8" customFormat="1" ht="19.5" customHeight="1">
      <c r="A67" s="1"/>
      <c r="B67" s="96" t="s">
        <v>2</v>
      </c>
      <c r="C67" s="76" t="s">
        <v>6</v>
      </c>
      <c r="D67" s="77" t="s">
        <v>3</v>
      </c>
      <c r="E67" s="13" t="s">
        <v>61</v>
      </c>
      <c r="F67" s="13" t="s">
        <v>62</v>
      </c>
      <c r="G67" s="46" t="s">
        <v>63</v>
      </c>
      <c r="H67" s="13" t="s">
        <v>64</v>
      </c>
      <c r="I67" s="14" t="s">
        <v>17</v>
      </c>
    </row>
    <row r="68" spans="1:10" s="8" customFormat="1" ht="19.5" customHeight="1">
      <c r="A68" s="2"/>
      <c r="B68" s="97" t="s">
        <v>58</v>
      </c>
      <c r="C68" s="98" t="s">
        <v>188</v>
      </c>
      <c r="D68" s="6" t="s">
        <v>5</v>
      </c>
      <c r="E68" s="99">
        <f>Form_B_DISCOM!E35</f>
        <v>0</v>
      </c>
      <c r="F68" s="99">
        <f>Form_B_DISCOM!F35</f>
        <v>0</v>
      </c>
      <c r="G68" s="99">
        <f>Form_B_DISCOM!G35</f>
        <v>0</v>
      </c>
      <c r="H68" s="99">
        <f>Form_B_DISCOM!H35</f>
        <v>0</v>
      </c>
      <c r="I68" s="100">
        <f>Form_B_DISCOM!I35</f>
        <v>0</v>
      </c>
    </row>
    <row r="69" spans="1:10" ht="19.5" customHeight="1">
      <c r="B69" s="97" t="s">
        <v>44</v>
      </c>
      <c r="C69" s="98" t="s">
        <v>189</v>
      </c>
      <c r="D69" s="6" t="s">
        <v>4</v>
      </c>
      <c r="E69" s="168">
        <f>E33*E68</f>
        <v>0</v>
      </c>
      <c r="F69" s="168">
        <f>E33*F68</f>
        <v>0</v>
      </c>
      <c r="G69" s="168">
        <f>E33*G68</f>
        <v>0</v>
      </c>
      <c r="H69" s="168">
        <f>E33*H68</f>
        <v>0</v>
      </c>
      <c r="I69" s="169">
        <f>E33*I68</f>
        <v>0</v>
      </c>
    </row>
    <row r="70" spans="1:10" ht="19.5" customHeight="1">
      <c r="B70" s="157" t="s">
        <v>370</v>
      </c>
      <c r="C70" s="98" t="s">
        <v>366</v>
      </c>
      <c r="D70" s="6" t="s">
        <v>4</v>
      </c>
      <c r="E70" s="119">
        <f>E60</f>
        <v>0</v>
      </c>
      <c r="F70" s="119">
        <f t="shared" ref="F70:H70" si="1">F60</f>
        <v>0</v>
      </c>
      <c r="G70" s="119">
        <f t="shared" si="1"/>
        <v>0</v>
      </c>
      <c r="H70" s="119">
        <f t="shared" si="1"/>
        <v>0</v>
      </c>
      <c r="I70" s="120">
        <f>I60</f>
        <v>0</v>
      </c>
    </row>
    <row r="71" spans="1:10" ht="19.5" customHeight="1">
      <c r="B71" s="157" t="s">
        <v>373</v>
      </c>
      <c r="C71" s="5" t="s">
        <v>367</v>
      </c>
      <c r="D71" s="6" t="s">
        <v>5</v>
      </c>
      <c r="E71" s="15">
        <f>IF($E$33=0,0,E70/$E$33)</f>
        <v>0</v>
      </c>
      <c r="F71" s="15">
        <f t="shared" ref="F71:H71" si="2">IF($E$33=0,0,F70/$E$33)</f>
        <v>0</v>
      </c>
      <c r="G71" s="15">
        <f t="shared" si="2"/>
        <v>0</v>
      </c>
      <c r="H71" s="15">
        <f t="shared" si="2"/>
        <v>0</v>
      </c>
      <c r="I71" s="12">
        <f>IF($E$33=0,0,I70/$E$33)</f>
        <v>0</v>
      </c>
    </row>
    <row r="72" spans="1:10" ht="19.5" customHeight="1" thickBot="1">
      <c r="B72" s="158" t="s">
        <v>364</v>
      </c>
      <c r="C72" s="102" t="s">
        <v>368</v>
      </c>
      <c r="D72" s="102" t="s">
        <v>4</v>
      </c>
      <c r="E72" s="121">
        <f>E70-E69</f>
        <v>0</v>
      </c>
      <c r="F72" s="121">
        <f t="shared" ref="F72:H72" si="3">F70-F69</f>
        <v>0</v>
      </c>
      <c r="G72" s="121">
        <f t="shared" si="3"/>
        <v>0</v>
      </c>
      <c r="H72" s="121">
        <f t="shared" si="3"/>
        <v>0</v>
      </c>
      <c r="I72" s="122">
        <f>I70-I69</f>
        <v>0</v>
      </c>
    </row>
    <row r="73" spans="1:10" ht="19.5" customHeight="1" thickBot="1">
      <c r="B73" s="101" t="s">
        <v>365</v>
      </c>
      <c r="C73" s="102"/>
      <c r="D73" s="102" t="s">
        <v>4</v>
      </c>
      <c r="E73" s="165"/>
      <c r="F73" s="165"/>
      <c r="G73" s="166">
        <f>IF(G72&gt;=0,G72,IF((I61+G72)&gt;0,0,I61+G72))</f>
        <v>0</v>
      </c>
      <c r="H73" s="165"/>
      <c r="I73" s="167">
        <f>I61+I72</f>
        <v>0</v>
      </c>
      <c r="J73" s="103"/>
    </row>
    <row r="74" spans="1:10" ht="19.5" customHeight="1">
      <c r="C74" s="73"/>
    </row>
    <row r="75" spans="1:10" ht="19.5" customHeight="1">
      <c r="B75" s="205" t="s">
        <v>43</v>
      </c>
      <c r="C75" s="205"/>
      <c r="D75" s="205"/>
      <c r="E75" s="205"/>
      <c r="F75" s="205"/>
      <c r="G75" s="205"/>
      <c r="H75" s="205"/>
      <c r="I75" s="205"/>
    </row>
    <row r="76" spans="1:10" ht="35" customHeight="1">
      <c r="B76" s="16" t="s">
        <v>55</v>
      </c>
      <c r="C76" s="212" t="s">
        <v>60</v>
      </c>
      <c r="D76" s="213"/>
      <c r="E76" s="214" t="s">
        <v>57</v>
      </c>
      <c r="F76" s="215"/>
      <c r="G76" s="216"/>
      <c r="H76" s="217" t="s">
        <v>56</v>
      </c>
      <c r="I76" s="218"/>
    </row>
    <row r="77" spans="1:10" ht="35" customHeight="1">
      <c r="B77" s="197" t="s">
        <v>387</v>
      </c>
      <c r="C77" s="198"/>
      <c r="D77" s="198"/>
      <c r="E77" s="198"/>
      <c r="F77" s="198"/>
      <c r="G77" s="198"/>
      <c r="H77" s="198"/>
      <c r="I77" s="199"/>
    </row>
    <row r="78" spans="1:10" ht="19.5" customHeight="1">
      <c r="B78" s="256" t="s">
        <v>322</v>
      </c>
      <c r="C78" s="257"/>
      <c r="D78" s="257"/>
      <c r="E78" s="257"/>
      <c r="F78" s="257"/>
      <c r="G78" s="257"/>
      <c r="H78" s="257"/>
      <c r="I78" s="258"/>
    </row>
    <row r="79" spans="1:10" ht="19.5" customHeight="1">
      <c r="B79" s="256" t="s">
        <v>324</v>
      </c>
      <c r="C79" s="257"/>
      <c r="D79" s="257"/>
      <c r="E79" s="257"/>
      <c r="F79" s="257"/>
      <c r="G79" s="257"/>
      <c r="H79" s="257"/>
      <c r="I79" s="258"/>
    </row>
    <row r="80" spans="1:10" ht="46" customHeight="1">
      <c r="B80" s="197" t="s">
        <v>390</v>
      </c>
      <c r="C80" s="198"/>
      <c r="D80" s="198"/>
      <c r="E80" s="198"/>
      <c r="F80" s="198"/>
      <c r="G80" s="198"/>
      <c r="H80" s="198"/>
      <c r="I80" s="199"/>
    </row>
    <row r="81" spans="2:9" ht="30.5" customHeight="1">
      <c r="B81" s="244" t="s">
        <v>319</v>
      </c>
      <c r="C81" s="245"/>
      <c r="D81" s="245"/>
      <c r="E81" s="245"/>
      <c r="F81" s="245"/>
      <c r="G81" s="245"/>
      <c r="H81" s="245"/>
      <c r="I81" s="246"/>
    </row>
    <row r="82" spans="2:9" ht="19.5" customHeight="1">
      <c r="B82" s="261" t="s">
        <v>45</v>
      </c>
      <c r="C82" s="259"/>
      <c r="D82" s="259"/>
      <c r="E82" s="259"/>
      <c r="F82" s="259"/>
      <c r="G82" s="259"/>
      <c r="H82" s="259"/>
      <c r="I82" s="260"/>
    </row>
    <row r="83" spans="2:9" ht="49.5" customHeight="1">
      <c r="B83" s="244" t="s">
        <v>338</v>
      </c>
      <c r="C83" s="259"/>
      <c r="D83" s="259"/>
      <c r="E83" s="259"/>
      <c r="F83" s="259"/>
      <c r="G83" s="259"/>
      <c r="H83" s="259"/>
      <c r="I83" s="260"/>
    </row>
    <row r="84" spans="2:9" ht="34" customHeight="1">
      <c r="B84" s="197" t="s">
        <v>48</v>
      </c>
      <c r="C84" s="198"/>
      <c r="D84" s="198"/>
      <c r="E84" s="198"/>
      <c r="F84" s="198"/>
      <c r="G84" s="198"/>
      <c r="H84" s="198"/>
      <c r="I84" s="199"/>
    </row>
    <row r="85" spans="2:9" ht="39.5" customHeight="1">
      <c r="B85" s="197" t="s">
        <v>49</v>
      </c>
      <c r="C85" s="198"/>
      <c r="D85" s="198"/>
      <c r="E85" s="198"/>
      <c r="F85" s="198"/>
      <c r="G85" s="198"/>
      <c r="H85" s="198"/>
      <c r="I85" s="199"/>
    </row>
    <row r="86" spans="2:9" ht="59" customHeight="1">
      <c r="B86" s="197" t="s">
        <v>50</v>
      </c>
      <c r="C86" s="198"/>
      <c r="D86" s="198"/>
      <c r="E86" s="198"/>
      <c r="F86" s="198"/>
      <c r="G86" s="198"/>
      <c r="H86" s="198"/>
      <c r="I86" s="199"/>
    </row>
    <row r="87" spans="2:9" ht="123.5" customHeight="1">
      <c r="B87" s="197" t="s">
        <v>334</v>
      </c>
      <c r="C87" s="198"/>
      <c r="D87" s="198"/>
      <c r="E87" s="198"/>
      <c r="F87" s="198"/>
      <c r="G87" s="198"/>
      <c r="H87" s="198"/>
      <c r="I87" s="199"/>
    </row>
    <row r="88" spans="2:9" ht="36" customHeight="1">
      <c r="B88" s="197" t="s">
        <v>52</v>
      </c>
      <c r="C88" s="198"/>
      <c r="D88" s="198"/>
      <c r="E88" s="198"/>
      <c r="F88" s="198"/>
      <c r="G88" s="198"/>
      <c r="H88" s="198"/>
      <c r="I88" s="199"/>
    </row>
    <row r="89" spans="2:9" ht="36" customHeight="1">
      <c r="B89" s="197" t="s">
        <v>332</v>
      </c>
      <c r="C89" s="198"/>
      <c r="D89" s="198"/>
      <c r="E89" s="198"/>
      <c r="F89" s="198"/>
      <c r="G89" s="198"/>
      <c r="H89" s="198"/>
      <c r="I89" s="199"/>
    </row>
    <row r="90" spans="2:9" ht="34" customHeight="1">
      <c r="B90" s="197" t="s">
        <v>304</v>
      </c>
      <c r="C90" s="198"/>
      <c r="D90" s="198"/>
      <c r="E90" s="198"/>
      <c r="F90" s="198"/>
      <c r="G90" s="198"/>
      <c r="H90" s="198"/>
      <c r="I90" s="199"/>
    </row>
    <row r="91" spans="2:9" ht="50.5" customHeight="1">
      <c r="B91" s="197" t="s">
        <v>337</v>
      </c>
      <c r="C91" s="198"/>
      <c r="D91" s="198"/>
      <c r="E91" s="198"/>
      <c r="F91" s="198"/>
      <c r="G91" s="198"/>
      <c r="H91" s="198"/>
      <c r="I91" s="199"/>
    </row>
    <row r="92" spans="2:9" ht="34" customHeight="1">
      <c r="B92" s="197" t="s">
        <v>327</v>
      </c>
      <c r="C92" s="198"/>
      <c r="D92" s="198"/>
      <c r="E92" s="198"/>
      <c r="F92" s="198"/>
      <c r="G92" s="198"/>
      <c r="H92" s="198"/>
      <c r="I92" s="199"/>
    </row>
    <row r="93" spans="2:9" s="72" customFormat="1" ht="34" customHeight="1">
      <c r="B93" s="219" t="s">
        <v>296</v>
      </c>
      <c r="C93" s="195"/>
      <c r="D93" s="195"/>
      <c r="E93" s="195"/>
      <c r="F93" s="195"/>
      <c r="G93" s="195"/>
      <c r="H93" s="195"/>
      <c r="I93" s="196"/>
    </row>
    <row r="94" spans="2:9" ht="19.5" customHeight="1">
      <c r="B94" s="150"/>
      <c r="C94" s="150"/>
      <c r="D94" s="150"/>
      <c r="E94" s="150"/>
      <c r="F94" s="150"/>
      <c r="G94" s="150"/>
      <c r="H94" s="150"/>
      <c r="I94" s="150"/>
    </row>
    <row r="95" spans="2:9" ht="72" customHeight="1">
      <c r="B95" s="200" t="s">
        <v>329</v>
      </c>
      <c r="C95" s="201"/>
      <c r="D95" s="201"/>
      <c r="E95" s="201"/>
      <c r="F95" s="201"/>
      <c r="G95" s="201"/>
      <c r="H95" s="201"/>
      <c r="I95" s="201"/>
    </row>
    <row r="96" spans="2:9" ht="19.5" customHeight="1">
      <c r="B96" s="151" t="s">
        <v>313</v>
      </c>
      <c r="C96" s="152"/>
      <c r="D96" s="152"/>
      <c r="E96" s="152"/>
      <c r="F96" s="152"/>
      <c r="G96" s="152"/>
      <c r="H96" s="152"/>
      <c r="I96" s="153" t="s">
        <v>309</v>
      </c>
    </row>
    <row r="97" spans="2:9" ht="19.5" customHeight="1">
      <c r="B97" s="151"/>
      <c r="C97" s="152"/>
      <c r="D97" s="152"/>
      <c r="E97" s="152"/>
      <c r="F97" s="152"/>
      <c r="G97" s="152"/>
      <c r="H97" s="152"/>
      <c r="I97" s="153"/>
    </row>
    <row r="98" spans="2:9" ht="19.5" customHeight="1">
      <c r="B98" s="151"/>
      <c r="C98" s="152"/>
      <c r="D98" s="152"/>
      <c r="E98" s="152"/>
      <c r="F98" s="152"/>
      <c r="G98" s="152"/>
      <c r="H98" s="152"/>
      <c r="I98" s="153"/>
    </row>
    <row r="99" spans="2:9" ht="19.5" customHeight="1">
      <c r="B99" s="151"/>
      <c r="C99" s="152"/>
      <c r="D99" s="152"/>
      <c r="E99" s="152"/>
      <c r="F99" s="152"/>
      <c r="G99" s="152"/>
      <c r="H99" s="152"/>
      <c r="I99" s="153"/>
    </row>
    <row r="100" spans="2:9" ht="19.5" customHeight="1">
      <c r="B100" s="151" t="s">
        <v>308</v>
      </c>
      <c r="C100" s="152"/>
      <c r="D100" s="152"/>
      <c r="E100" s="152"/>
      <c r="F100" s="152"/>
      <c r="G100" s="152"/>
      <c r="H100" s="152"/>
      <c r="I100" s="153" t="s">
        <v>310</v>
      </c>
    </row>
    <row r="101" spans="2:9" ht="19.5" customHeight="1">
      <c r="B101" s="150"/>
      <c r="C101" s="150"/>
      <c r="D101" s="150"/>
      <c r="E101" s="150"/>
      <c r="F101" s="150"/>
      <c r="G101" s="150"/>
      <c r="H101" s="150"/>
      <c r="I101" s="150"/>
    </row>
  </sheetData>
  <sheetProtection algorithmName="SHA-512" hashValue="ArPINyRQsEorfU3wbt8Yr8pyhQOhMG1T2Xtzcx6KL4NP292abuxFJ7NjXnUVo98SRoQ8aYzjmYDS7X7GzAwQQg==" saltValue="lF31YihUhNOllWETcDoM5A==" spinCount="100000" sheet="1" objects="1" scenarios="1"/>
  <mergeCells count="63">
    <mergeCell ref="B95:I95"/>
    <mergeCell ref="B92:I92"/>
    <mergeCell ref="B78:I78"/>
    <mergeCell ref="B84:I84"/>
    <mergeCell ref="B85:I85"/>
    <mergeCell ref="B88:I88"/>
    <mergeCell ref="B86:I86"/>
    <mergeCell ref="B87:I87"/>
    <mergeCell ref="B79:I79"/>
    <mergeCell ref="B90:I90"/>
    <mergeCell ref="B93:I93"/>
    <mergeCell ref="B89:I89"/>
    <mergeCell ref="B91:I91"/>
    <mergeCell ref="B83:I83"/>
    <mergeCell ref="B82:I82"/>
    <mergeCell ref="E29:I29"/>
    <mergeCell ref="E30:I30"/>
    <mergeCell ref="B81:I81"/>
    <mergeCell ref="B75:I75"/>
    <mergeCell ref="C76:D76"/>
    <mergeCell ref="E76:G76"/>
    <mergeCell ref="H76:I76"/>
    <mergeCell ref="B66:I66"/>
    <mergeCell ref="B34:I34"/>
    <mergeCell ref="E33:I33"/>
    <mergeCell ref="E32:I32"/>
    <mergeCell ref="E31:I31"/>
    <mergeCell ref="B80:I80"/>
    <mergeCell ref="B5:C5"/>
    <mergeCell ref="D5:I5"/>
    <mergeCell ref="B7:C7"/>
    <mergeCell ref="D6:I6"/>
    <mergeCell ref="B6:C6"/>
    <mergeCell ref="D7:I7"/>
    <mergeCell ref="B2:I2"/>
    <mergeCell ref="B3:C3"/>
    <mergeCell ref="D3:I3"/>
    <mergeCell ref="B4:C4"/>
    <mergeCell ref="D4:I4"/>
    <mergeCell ref="E14:I14"/>
    <mergeCell ref="E15:I15"/>
    <mergeCell ref="E20:I20"/>
    <mergeCell ref="E25:I25"/>
    <mergeCell ref="E17:I17"/>
    <mergeCell ref="E18:I18"/>
    <mergeCell ref="E19:I19"/>
    <mergeCell ref="E21:I21"/>
    <mergeCell ref="B8:C8"/>
    <mergeCell ref="D8:I8"/>
    <mergeCell ref="B9:C9"/>
    <mergeCell ref="B77:I77"/>
    <mergeCell ref="E22:I22"/>
    <mergeCell ref="E23:I23"/>
    <mergeCell ref="E24:I24"/>
    <mergeCell ref="E27:I27"/>
    <mergeCell ref="E26:I26"/>
    <mergeCell ref="D9:I9"/>
    <mergeCell ref="E28:I28"/>
    <mergeCell ref="B10:I10"/>
    <mergeCell ref="E11:I11"/>
    <mergeCell ref="E12:I12"/>
    <mergeCell ref="E13:I13"/>
    <mergeCell ref="E16:I16"/>
  </mergeCells>
  <dataValidations count="5">
    <dataValidation type="decimal" allowBlank="1" showInputMessage="1" showErrorMessage="1" promptTitle="Input" prompt="Please enter a positive numeric value. Can include decimals." sqref="E37 H37:H38 F38 G40:G41 H42 E45 F46 H45:H46 G47 E51 F52 H51:H52 H48:H49 G53 E13:I15 E23:I26 E18:I20 I62 I64 H54:H55 E57:G59 H57:H58" xr:uid="{C75757EB-128F-4027-82DB-629CE58992B5}">
      <formula1>0</formula1>
      <formula2>9.99999999999999E+27</formula2>
    </dataValidation>
    <dataValidation type="decimal" allowBlank="1" showInputMessage="1" showErrorMessage="1" promptTitle="Input" prompt="Please enter a positive numeric value. Can include decimals." sqref="E29:I30" xr:uid="{330D9F26-CB6F-484F-A19C-A572FDAB3B13}">
      <formula1>0</formula1>
      <formula2>9.99999999999999E+23</formula2>
    </dataValidation>
    <dataValidation allowBlank="1" showErrorMessage="1" promptTitle="Input" prompt="Please enter a positive numeric value. Can include decimals." sqref="H59" xr:uid="{3CA44F90-6500-4D00-8D56-0919465F051F}"/>
    <dataValidation type="decimal" allowBlank="1" showInputMessage="1" showErrorMessage="1" promptTitle="Input" prompt="Please enter a positive numeric value. Can include decimals. Final value will show as percentage (%)" sqref="I59" xr:uid="{F2933396-3F13-49FD-93EB-122A34354E4E}">
      <formula1>0</formula1>
      <formula2>9.99999999999999E+27</formula2>
    </dataValidation>
    <dataValidation type="decimal" allowBlank="1" showInputMessage="1" showErrorMessage="1" promptTitle="Input" prompt="Please enter a positive numeric value. Can include decimals. Final value will show as percentage (%)." sqref="E31:I31" xr:uid="{66C83B22-6F4A-4AE0-884B-B3D7324FF817}">
      <formula1>0</formula1>
      <formula2>9.99999999999999E+23</formula2>
    </dataValidation>
  </dataValidations>
  <pageMargins left="0.70866141732283472" right="0.70866141732283472" top="0.74803149606299213" bottom="0.74803149606299213" header="0.31496062992125984" footer="0.31496062992125984"/>
  <pageSetup scale="62" fitToHeight="0" orientation="landscape" r:id="rId1"/>
  <rowBreaks count="3" manualBreakCount="3">
    <brk id="33" min="1" max="8" man="1"/>
    <brk id="73" min="1" max="8" man="1"/>
    <brk id="89" min="1" max="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94CEDE-E63A-467D-A1A7-BD550C6E6EF5}">
          <x14:formula1>
            <xm:f>StateUTs!$B$2:$B$37</xm:f>
          </x14:formula1>
          <xm:sqref>J4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F02F-FC20-46D7-B3C6-40541294F61A}">
  <sheetPr codeName="Sheet3">
    <tabColor theme="9" tint="0.79998168889431442"/>
    <pageSetUpPr fitToPage="1"/>
  </sheetPr>
  <dimension ref="A1:Z101"/>
  <sheetViews>
    <sheetView zoomScale="75" zoomScaleNormal="75" workbookViewId="0">
      <selection activeCell="J4" sqref="J4"/>
    </sheetView>
  </sheetViews>
  <sheetFormatPr defaultColWidth="16.90625" defaultRowHeight="19.5" customHeight="1"/>
  <cols>
    <col min="1" max="1" width="9.36328125" style="1" bestFit="1" customWidth="1"/>
    <col min="2" max="2" width="60.90625" style="2" bestFit="1" customWidth="1"/>
    <col min="3" max="3" width="30.6328125" style="2" customWidth="1"/>
    <col min="4" max="4" width="13.81640625" style="2" customWidth="1"/>
    <col min="5" max="5" width="17.08984375" style="2" customWidth="1"/>
    <col min="6" max="6" width="15.08984375" style="2" customWidth="1"/>
    <col min="7" max="7" width="24.54296875" style="2" bestFit="1" customWidth="1"/>
    <col min="8" max="8" width="16.6328125" style="2" bestFit="1" customWidth="1"/>
    <col min="9" max="9" width="16.6328125" style="2" customWidth="1"/>
    <col min="10" max="10" width="26.26953125" style="8" bestFit="1" customWidth="1"/>
    <col min="11" max="26" width="16.90625" style="8"/>
    <col min="27" max="16384" width="16.90625" style="2"/>
  </cols>
  <sheetData>
    <row r="1" spans="1:26" ht="19.5" customHeight="1" thickBot="1"/>
    <row r="2" spans="1:26" ht="39" customHeight="1">
      <c r="B2" s="239" t="s">
        <v>53</v>
      </c>
      <c r="C2" s="240"/>
      <c r="D2" s="240"/>
      <c r="E2" s="240"/>
      <c r="F2" s="240"/>
      <c r="G2" s="240"/>
      <c r="H2" s="240"/>
      <c r="I2" s="241"/>
      <c r="P2" s="2"/>
      <c r="Q2" s="2"/>
      <c r="R2" s="2"/>
      <c r="S2" s="2"/>
      <c r="T2" s="2"/>
      <c r="U2" s="2"/>
      <c r="V2" s="2"/>
      <c r="W2" s="2"/>
      <c r="X2" s="2"/>
      <c r="Y2" s="2"/>
      <c r="Z2" s="2"/>
    </row>
    <row r="3" spans="1:26" ht="19.5" customHeight="1">
      <c r="B3" s="220" t="s">
        <v>24</v>
      </c>
      <c r="C3" s="221"/>
      <c r="D3" s="222">
        <f>Form_B_DISCOM!E3</f>
        <v>0</v>
      </c>
      <c r="E3" s="222"/>
      <c r="F3" s="222"/>
      <c r="G3" s="222"/>
      <c r="H3" s="222"/>
      <c r="I3" s="223"/>
      <c r="P3" s="2"/>
      <c r="Q3" s="2"/>
      <c r="R3" s="2"/>
      <c r="S3" s="2"/>
      <c r="T3" s="2"/>
      <c r="U3" s="2"/>
      <c r="V3" s="2"/>
      <c r="W3" s="2"/>
      <c r="X3" s="2"/>
      <c r="Y3" s="2"/>
      <c r="Z3" s="2"/>
    </row>
    <row r="4" spans="1:26" ht="19.5" customHeight="1">
      <c r="B4" s="220" t="s">
        <v>25</v>
      </c>
      <c r="C4" s="221"/>
      <c r="D4" s="222">
        <f>Form_B_DISCOM!E4</f>
        <v>0</v>
      </c>
      <c r="E4" s="222"/>
      <c r="F4" s="222"/>
      <c r="G4" s="222"/>
      <c r="H4" s="222"/>
      <c r="I4" s="223"/>
      <c r="P4" s="2"/>
      <c r="Q4" s="2"/>
      <c r="R4" s="2"/>
      <c r="S4" s="2"/>
      <c r="T4" s="2"/>
      <c r="U4" s="2"/>
      <c r="V4" s="2"/>
      <c r="W4" s="2"/>
      <c r="X4" s="2"/>
      <c r="Y4" s="2"/>
      <c r="Z4" s="2"/>
    </row>
    <row r="5" spans="1:26" ht="19.5" customHeight="1">
      <c r="B5" s="220" t="s">
        <v>26</v>
      </c>
      <c r="C5" s="221"/>
      <c r="D5" s="222">
        <f>Form_B_DISCOM!E5</f>
        <v>0</v>
      </c>
      <c r="E5" s="222"/>
      <c r="F5" s="222"/>
      <c r="G5" s="222"/>
      <c r="H5" s="222"/>
      <c r="I5" s="223"/>
      <c r="P5" s="2"/>
      <c r="Q5" s="2"/>
      <c r="R5" s="2"/>
      <c r="S5" s="2"/>
      <c r="T5" s="2"/>
      <c r="U5" s="2"/>
      <c r="V5" s="2"/>
      <c r="W5" s="2"/>
      <c r="X5" s="2"/>
      <c r="Y5" s="2"/>
      <c r="Z5" s="2"/>
    </row>
    <row r="6" spans="1:26" ht="19.5" customHeight="1">
      <c r="B6" s="220" t="s">
        <v>27</v>
      </c>
      <c r="C6" s="221"/>
      <c r="D6" s="222">
        <f>Form_B_DISCOM!E6</f>
        <v>0</v>
      </c>
      <c r="E6" s="222"/>
      <c r="F6" s="222"/>
      <c r="G6" s="222"/>
      <c r="H6" s="222"/>
      <c r="I6" s="223"/>
      <c r="P6" s="2"/>
      <c r="Q6" s="2"/>
      <c r="R6" s="2"/>
      <c r="S6" s="2"/>
      <c r="T6" s="2"/>
      <c r="U6" s="2"/>
      <c r="V6" s="2"/>
      <c r="W6" s="2"/>
      <c r="X6" s="2"/>
      <c r="Y6" s="2"/>
      <c r="Z6" s="2"/>
    </row>
    <row r="7" spans="1:26" ht="19.5" customHeight="1">
      <c r="B7" s="220" t="s">
        <v>244</v>
      </c>
      <c r="C7" s="221"/>
      <c r="D7" s="242" t="s">
        <v>290</v>
      </c>
      <c r="E7" s="242"/>
      <c r="F7" s="242"/>
      <c r="G7" s="242"/>
      <c r="H7" s="242"/>
      <c r="I7" s="243"/>
      <c r="P7" s="2"/>
      <c r="Q7" s="2"/>
      <c r="R7" s="2"/>
      <c r="S7" s="2"/>
      <c r="T7" s="2"/>
      <c r="U7" s="2"/>
      <c r="V7" s="2"/>
      <c r="W7" s="2"/>
      <c r="X7" s="2"/>
      <c r="Y7" s="2"/>
      <c r="Z7" s="2"/>
    </row>
    <row r="8" spans="1:26" ht="19.5" customHeight="1">
      <c r="B8" s="220" t="s">
        <v>311</v>
      </c>
      <c r="C8" s="221"/>
      <c r="D8" s="222">
        <f>Form_B_DISCOM!E7</f>
        <v>0</v>
      </c>
      <c r="E8" s="222"/>
      <c r="F8" s="222"/>
      <c r="G8" s="222"/>
      <c r="H8" s="222"/>
      <c r="I8" s="223"/>
      <c r="P8" s="2"/>
      <c r="Q8" s="2"/>
      <c r="R8" s="2"/>
      <c r="S8" s="2"/>
      <c r="T8" s="2"/>
      <c r="U8" s="2"/>
      <c r="V8" s="2"/>
      <c r="W8" s="2"/>
      <c r="X8" s="2"/>
      <c r="Y8" s="2"/>
      <c r="Z8" s="2"/>
    </row>
    <row r="9" spans="1:26" ht="19.5" customHeight="1">
      <c r="B9" s="224" t="s">
        <v>1</v>
      </c>
      <c r="C9" s="225"/>
      <c r="D9" s="222" t="str">
        <f>Form_B_DISCOM!E8</f>
        <v/>
      </c>
      <c r="E9" s="222"/>
      <c r="F9" s="222"/>
      <c r="G9" s="222"/>
      <c r="H9" s="222"/>
      <c r="I9" s="223"/>
      <c r="P9" s="2"/>
      <c r="Q9" s="2"/>
      <c r="R9" s="2"/>
      <c r="S9" s="2"/>
      <c r="T9" s="2"/>
      <c r="U9" s="2"/>
      <c r="V9" s="2"/>
      <c r="W9" s="2"/>
      <c r="X9" s="2"/>
      <c r="Y9" s="2"/>
      <c r="Z9" s="2"/>
    </row>
    <row r="10" spans="1:26" ht="19.5" customHeight="1">
      <c r="B10" s="234" t="s">
        <v>28</v>
      </c>
      <c r="C10" s="235"/>
      <c r="D10" s="235"/>
      <c r="E10" s="235"/>
      <c r="F10" s="235"/>
      <c r="G10" s="235"/>
      <c r="H10" s="235"/>
      <c r="I10" s="236"/>
      <c r="P10" s="2"/>
      <c r="Q10" s="2"/>
      <c r="R10" s="2"/>
      <c r="S10" s="2"/>
      <c r="T10" s="2"/>
      <c r="U10" s="2"/>
      <c r="V10" s="2"/>
      <c r="W10" s="2"/>
      <c r="X10" s="2"/>
      <c r="Y10" s="2"/>
      <c r="Z10" s="2"/>
    </row>
    <row r="11" spans="1:26" ht="19.5" customHeight="1">
      <c r="A11" s="123"/>
      <c r="B11" s="75" t="s">
        <v>46</v>
      </c>
      <c r="C11" s="76" t="s">
        <v>6</v>
      </c>
      <c r="D11" s="77" t="s">
        <v>3</v>
      </c>
      <c r="E11" s="237" t="s">
        <v>260</v>
      </c>
      <c r="F11" s="237"/>
      <c r="G11" s="237"/>
      <c r="H11" s="237"/>
      <c r="I11" s="238"/>
      <c r="P11" s="2"/>
      <c r="Q11" s="2"/>
      <c r="R11" s="2"/>
      <c r="S11" s="2"/>
      <c r="T11" s="2"/>
      <c r="U11" s="2"/>
      <c r="V11" s="2"/>
      <c r="W11" s="2"/>
      <c r="X11" s="2"/>
      <c r="Y11" s="2"/>
      <c r="Z11" s="2"/>
    </row>
    <row r="12" spans="1:26" ht="19.5" customHeight="1">
      <c r="A12" s="123"/>
      <c r="B12" s="3" t="s">
        <v>328</v>
      </c>
      <c r="C12" s="9" t="s">
        <v>302</v>
      </c>
      <c r="D12" s="43" t="s">
        <v>4</v>
      </c>
      <c r="E12" s="226">
        <f>E13-E14+E15+E16</f>
        <v>0</v>
      </c>
      <c r="F12" s="226"/>
      <c r="G12" s="226"/>
      <c r="H12" s="226"/>
      <c r="I12" s="227"/>
      <c r="P12" s="2"/>
      <c r="Q12" s="2"/>
      <c r="R12" s="2"/>
      <c r="S12" s="2"/>
      <c r="T12" s="2"/>
      <c r="U12" s="2"/>
      <c r="V12" s="2"/>
      <c r="W12" s="2"/>
      <c r="X12" s="2"/>
      <c r="Y12" s="2"/>
      <c r="Z12" s="2"/>
    </row>
    <row r="13" spans="1:26" ht="19.5" customHeight="1">
      <c r="A13" s="123"/>
      <c r="B13" s="4" t="s">
        <v>321</v>
      </c>
      <c r="C13" s="5" t="s">
        <v>7</v>
      </c>
      <c r="D13" s="6" t="s">
        <v>4</v>
      </c>
      <c r="E13" s="228"/>
      <c r="F13" s="228"/>
      <c r="G13" s="228"/>
      <c r="H13" s="228"/>
      <c r="I13" s="229"/>
      <c r="P13" s="2"/>
      <c r="Q13" s="2"/>
      <c r="R13" s="2"/>
      <c r="S13" s="2"/>
      <c r="T13" s="2"/>
      <c r="U13" s="2"/>
      <c r="V13" s="2"/>
      <c r="W13" s="2"/>
      <c r="X13" s="2"/>
      <c r="Y13" s="2"/>
      <c r="Z13" s="2"/>
    </row>
    <row r="14" spans="1:26" s="8" customFormat="1" ht="19.5" customHeight="1">
      <c r="A14" s="1"/>
      <c r="B14" s="4" t="s">
        <v>323</v>
      </c>
      <c r="C14" s="5" t="s">
        <v>245</v>
      </c>
      <c r="D14" s="6" t="s">
        <v>4</v>
      </c>
      <c r="E14" s="228"/>
      <c r="F14" s="228"/>
      <c r="G14" s="228"/>
      <c r="H14" s="228"/>
      <c r="I14" s="229"/>
    </row>
    <row r="15" spans="1:26" ht="19.5" customHeight="1">
      <c r="A15" s="123"/>
      <c r="B15" s="4" t="s">
        <v>246</v>
      </c>
      <c r="C15" s="5" t="s">
        <v>8</v>
      </c>
      <c r="D15" s="6" t="s">
        <v>4</v>
      </c>
      <c r="E15" s="228"/>
      <c r="F15" s="228"/>
      <c r="G15" s="228"/>
      <c r="H15" s="228"/>
      <c r="I15" s="229"/>
      <c r="P15" s="2"/>
      <c r="Q15" s="2"/>
      <c r="R15" s="2"/>
      <c r="S15" s="2"/>
      <c r="T15" s="2"/>
      <c r="U15" s="2"/>
      <c r="V15" s="2"/>
      <c r="W15" s="2"/>
      <c r="X15" s="2"/>
      <c r="Y15" s="2"/>
      <c r="Z15" s="2"/>
    </row>
    <row r="16" spans="1:26" ht="19.5" customHeight="1">
      <c r="A16" s="123"/>
      <c r="B16" s="170" t="s">
        <v>247</v>
      </c>
      <c r="C16" s="7" t="s">
        <v>248</v>
      </c>
      <c r="D16" s="6" t="s">
        <v>4</v>
      </c>
      <c r="E16" s="230">
        <f>I36</f>
        <v>0</v>
      </c>
      <c r="F16" s="230"/>
      <c r="G16" s="230"/>
      <c r="H16" s="230"/>
      <c r="I16" s="231"/>
      <c r="P16" s="2"/>
      <c r="Q16" s="2"/>
      <c r="R16" s="2"/>
      <c r="S16" s="2"/>
      <c r="T16" s="2"/>
      <c r="U16" s="2"/>
      <c r="V16" s="2"/>
      <c r="W16" s="2"/>
      <c r="X16" s="2"/>
      <c r="Y16" s="2"/>
      <c r="Z16" s="2"/>
    </row>
    <row r="17" spans="1:26" ht="19.5" customHeight="1">
      <c r="A17" s="123"/>
      <c r="B17" s="3" t="s">
        <v>65</v>
      </c>
      <c r="C17" s="9" t="s">
        <v>252</v>
      </c>
      <c r="D17" s="43" t="s">
        <v>4</v>
      </c>
      <c r="E17" s="226">
        <f>SUM(E18:I21)</f>
        <v>0</v>
      </c>
      <c r="F17" s="226"/>
      <c r="G17" s="226"/>
      <c r="H17" s="226"/>
      <c r="I17" s="227"/>
      <c r="P17" s="2"/>
      <c r="Q17" s="2"/>
      <c r="R17" s="2"/>
      <c r="S17" s="2"/>
      <c r="T17" s="2"/>
      <c r="U17" s="2"/>
      <c r="V17" s="2"/>
      <c r="W17" s="2"/>
      <c r="X17" s="2"/>
      <c r="Y17" s="2"/>
      <c r="Z17" s="2"/>
    </row>
    <row r="18" spans="1:26" ht="19.5" customHeight="1">
      <c r="A18" s="123"/>
      <c r="B18" s="4" t="s">
        <v>249</v>
      </c>
      <c r="C18" s="5" t="s">
        <v>33</v>
      </c>
      <c r="D18" s="6" t="s">
        <v>4</v>
      </c>
      <c r="E18" s="228"/>
      <c r="F18" s="228"/>
      <c r="G18" s="228"/>
      <c r="H18" s="228"/>
      <c r="I18" s="229"/>
      <c r="P18" s="2"/>
      <c r="Q18" s="2"/>
      <c r="R18" s="2"/>
      <c r="S18" s="2"/>
      <c r="T18" s="2"/>
      <c r="U18" s="2"/>
      <c r="V18" s="2"/>
      <c r="W18" s="2"/>
      <c r="X18" s="2"/>
      <c r="Y18" s="2"/>
      <c r="Z18" s="2"/>
    </row>
    <row r="19" spans="1:26" ht="19.5" customHeight="1">
      <c r="A19" s="123"/>
      <c r="B19" s="4" t="s">
        <v>250</v>
      </c>
      <c r="C19" s="5" t="s">
        <v>19</v>
      </c>
      <c r="D19" s="6" t="s">
        <v>4</v>
      </c>
      <c r="E19" s="228"/>
      <c r="F19" s="228"/>
      <c r="G19" s="228"/>
      <c r="H19" s="228"/>
      <c r="I19" s="229"/>
      <c r="P19" s="2"/>
      <c r="Q19" s="2"/>
      <c r="R19" s="2"/>
      <c r="S19" s="2"/>
      <c r="T19" s="2"/>
      <c r="U19" s="2"/>
      <c r="V19" s="2"/>
      <c r="W19" s="2"/>
      <c r="X19" s="2"/>
      <c r="Y19" s="2"/>
      <c r="Z19" s="2"/>
    </row>
    <row r="20" spans="1:26" ht="19.5" customHeight="1">
      <c r="A20" s="123"/>
      <c r="B20" s="4" t="s">
        <v>59</v>
      </c>
      <c r="C20" s="5" t="s">
        <v>9</v>
      </c>
      <c r="D20" s="6" t="s">
        <v>4</v>
      </c>
      <c r="E20" s="228"/>
      <c r="F20" s="228"/>
      <c r="G20" s="228"/>
      <c r="H20" s="228"/>
      <c r="I20" s="229"/>
      <c r="P20" s="2"/>
      <c r="Q20" s="2"/>
      <c r="R20" s="2"/>
      <c r="S20" s="2"/>
      <c r="T20" s="2"/>
      <c r="U20" s="2"/>
      <c r="V20" s="2"/>
      <c r="W20" s="2"/>
      <c r="X20" s="2"/>
      <c r="Y20" s="2"/>
      <c r="Z20" s="2"/>
    </row>
    <row r="21" spans="1:26" ht="19.5" customHeight="1">
      <c r="A21" s="123"/>
      <c r="B21" s="170" t="s">
        <v>247</v>
      </c>
      <c r="C21" s="5" t="s">
        <v>251</v>
      </c>
      <c r="D21" s="6" t="s">
        <v>4</v>
      </c>
      <c r="E21" s="230">
        <f>I44</f>
        <v>0</v>
      </c>
      <c r="F21" s="230"/>
      <c r="G21" s="230"/>
      <c r="H21" s="230"/>
      <c r="I21" s="231"/>
      <c r="P21" s="2"/>
      <c r="Q21" s="2"/>
      <c r="R21" s="2"/>
      <c r="S21" s="2"/>
      <c r="T21" s="2"/>
      <c r="U21" s="2"/>
      <c r="V21" s="2"/>
      <c r="W21" s="2"/>
      <c r="X21" s="2"/>
      <c r="Y21" s="2"/>
      <c r="Z21" s="2"/>
    </row>
    <row r="22" spans="1:26" s="8" customFormat="1" ht="19.5" customHeight="1">
      <c r="A22" s="1"/>
      <c r="B22" s="3" t="s">
        <v>66</v>
      </c>
      <c r="C22" s="9" t="s">
        <v>253</v>
      </c>
      <c r="D22" s="43" t="s">
        <v>4</v>
      </c>
      <c r="E22" s="226">
        <f>SUM(E23:I27)</f>
        <v>0</v>
      </c>
      <c r="F22" s="226"/>
      <c r="G22" s="226"/>
      <c r="H22" s="226"/>
      <c r="I22" s="227"/>
    </row>
    <row r="23" spans="1:26" s="8" customFormat="1" ht="19.5" customHeight="1">
      <c r="A23" s="1"/>
      <c r="B23" s="4" t="s">
        <v>256</v>
      </c>
      <c r="C23" s="5" t="s">
        <v>13</v>
      </c>
      <c r="D23" s="6" t="s">
        <v>4</v>
      </c>
      <c r="E23" s="228"/>
      <c r="F23" s="228"/>
      <c r="G23" s="228"/>
      <c r="H23" s="228"/>
      <c r="I23" s="229"/>
    </row>
    <row r="24" spans="1:26" s="8" customFormat="1" ht="19.5" customHeight="1">
      <c r="A24" s="1"/>
      <c r="B24" s="4" t="s">
        <v>257</v>
      </c>
      <c r="C24" s="7" t="s">
        <v>14</v>
      </c>
      <c r="D24" s="6" t="s">
        <v>4</v>
      </c>
      <c r="E24" s="228"/>
      <c r="F24" s="228"/>
      <c r="G24" s="228"/>
      <c r="H24" s="228"/>
      <c r="I24" s="229"/>
    </row>
    <row r="25" spans="1:26" s="8" customFormat="1" ht="25">
      <c r="A25" s="1"/>
      <c r="B25" s="4" t="s">
        <v>258</v>
      </c>
      <c r="C25" s="5" t="s">
        <v>16</v>
      </c>
      <c r="D25" s="6" t="s">
        <v>4</v>
      </c>
      <c r="E25" s="262"/>
      <c r="F25" s="263"/>
      <c r="G25" s="263"/>
      <c r="H25" s="263"/>
      <c r="I25" s="264"/>
    </row>
    <row r="26" spans="1:26" ht="25">
      <c r="A26" s="123"/>
      <c r="B26" s="4" t="s">
        <v>259</v>
      </c>
      <c r="C26" s="5" t="s">
        <v>254</v>
      </c>
      <c r="D26" s="6" t="s">
        <v>4</v>
      </c>
      <c r="E26" s="228"/>
      <c r="F26" s="228"/>
      <c r="G26" s="228"/>
      <c r="H26" s="228"/>
      <c r="I26" s="229"/>
      <c r="P26" s="2"/>
      <c r="Q26" s="2"/>
      <c r="R26" s="2"/>
      <c r="S26" s="2"/>
      <c r="T26" s="2"/>
      <c r="U26" s="2"/>
      <c r="V26" s="2"/>
      <c r="W26" s="2"/>
      <c r="X26" s="2"/>
      <c r="Y26" s="2"/>
      <c r="Z26" s="2"/>
    </row>
    <row r="27" spans="1:26" ht="19.5" customHeight="1">
      <c r="A27" s="123"/>
      <c r="B27" s="170" t="s">
        <v>247</v>
      </c>
      <c r="C27" s="7" t="s">
        <v>255</v>
      </c>
      <c r="D27" s="6" t="s">
        <v>4</v>
      </c>
      <c r="E27" s="230">
        <f>I50</f>
        <v>0</v>
      </c>
      <c r="F27" s="230"/>
      <c r="G27" s="230"/>
      <c r="H27" s="230"/>
      <c r="I27" s="231"/>
      <c r="P27" s="2"/>
      <c r="Q27" s="2"/>
      <c r="R27" s="2"/>
      <c r="S27" s="2"/>
      <c r="T27" s="2"/>
      <c r="U27" s="2"/>
      <c r="V27" s="2"/>
      <c r="W27" s="2"/>
      <c r="X27" s="2"/>
      <c r="Y27" s="2"/>
      <c r="Z27" s="2"/>
    </row>
    <row r="28" spans="1:26" s="8" customFormat="1" ht="19.5" customHeight="1">
      <c r="A28" s="1"/>
      <c r="B28" s="3" t="s">
        <v>388</v>
      </c>
      <c r="C28" s="44" t="s">
        <v>386</v>
      </c>
      <c r="D28" s="43" t="s">
        <v>4</v>
      </c>
      <c r="E28" s="232">
        <f>(E29-E30)*(1-E31)</f>
        <v>0</v>
      </c>
      <c r="F28" s="232"/>
      <c r="G28" s="232"/>
      <c r="H28" s="232"/>
      <c r="I28" s="233"/>
    </row>
    <row r="29" spans="1:26" s="8" customFormat="1" ht="19.5" customHeight="1">
      <c r="A29" s="1"/>
      <c r="B29" s="4" t="s">
        <v>261</v>
      </c>
      <c r="C29" s="7" t="s">
        <v>175</v>
      </c>
      <c r="D29" s="6" t="s">
        <v>4</v>
      </c>
      <c r="E29" s="228"/>
      <c r="F29" s="228"/>
      <c r="G29" s="228"/>
      <c r="H29" s="228"/>
      <c r="I29" s="229"/>
    </row>
    <row r="30" spans="1:26" s="8" customFormat="1" ht="19.5" customHeight="1">
      <c r="A30" s="1"/>
      <c r="B30" s="4" t="s">
        <v>379</v>
      </c>
      <c r="C30" s="7" t="s">
        <v>34</v>
      </c>
      <c r="D30" s="6" t="s">
        <v>4</v>
      </c>
      <c r="E30" s="228"/>
      <c r="F30" s="228"/>
      <c r="G30" s="228"/>
      <c r="H30" s="228"/>
      <c r="I30" s="229"/>
    </row>
    <row r="31" spans="1:26" s="8" customFormat="1" ht="19.5" customHeight="1">
      <c r="A31" s="1"/>
      <c r="B31" s="172" t="s">
        <v>382</v>
      </c>
      <c r="C31" s="11" t="s">
        <v>385</v>
      </c>
      <c r="D31" s="45" t="s">
        <v>5</v>
      </c>
      <c r="E31" s="253"/>
      <c r="F31" s="254"/>
      <c r="G31" s="254"/>
      <c r="H31" s="254"/>
      <c r="I31" s="255"/>
    </row>
    <row r="32" spans="1:26" s="8" customFormat="1" ht="19.5" customHeight="1">
      <c r="A32" s="1"/>
      <c r="B32" s="85" t="s">
        <v>377</v>
      </c>
      <c r="C32" s="44" t="s">
        <v>380</v>
      </c>
      <c r="D32" s="43" t="s">
        <v>4</v>
      </c>
      <c r="E32" s="232">
        <f>I56</f>
        <v>0</v>
      </c>
      <c r="F32" s="232"/>
      <c r="G32" s="232"/>
      <c r="H32" s="232"/>
      <c r="I32" s="233"/>
    </row>
    <row r="33" spans="1:26" ht="31">
      <c r="A33" s="123"/>
      <c r="B33" s="78" t="s">
        <v>176</v>
      </c>
      <c r="C33" s="104" t="s">
        <v>381</v>
      </c>
      <c r="D33" s="9" t="s">
        <v>4</v>
      </c>
      <c r="E33" s="226">
        <f>E12+E17-E22+E28+E32</f>
        <v>0</v>
      </c>
      <c r="F33" s="226"/>
      <c r="G33" s="226"/>
      <c r="H33" s="226"/>
      <c r="I33" s="227"/>
    </row>
    <row r="34" spans="1:26" ht="19.5" customHeight="1">
      <c r="A34" s="124"/>
      <c r="B34" s="250" t="s">
        <v>29</v>
      </c>
      <c r="C34" s="251"/>
      <c r="D34" s="251"/>
      <c r="E34" s="251"/>
      <c r="F34" s="251"/>
      <c r="G34" s="251"/>
      <c r="H34" s="251"/>
      <c r="I34" s="252"/>
      <c r="P34" s="2"/>
      <c r="Q34" s="2"/>
      <c r="R34" s="2"/>
      <c r="S34" s="2"/>
      <c r="T34" s="2"/>
      <c r="U34" s="2"/>
      <c r="V34" s="2"/>
      <c r="W34" s="2"/>
      <c r="X34" s="2"/>
      <c r="Y34" s="2"/>
      <c r="Z34" s="2"/>
    </row>
    <row r="35" spans="1:26" s="8" customFormat="1" ht="19.5" customHeight="1">
      <c r="A35" s="1"/>
      <c r="B35" s="79" t="s">
        <v>31</v>
      </c>
      <c r="C35" s="80" t="s">
        <v>6</v>
      </c>
      <c r="D35" s="81" t="s">
        <v>3</v>
      </c>
      <c r="E35" s="82" t="s">
        <v>61</v>
      </c>
      <c r="F35" s="82" t="s">
        <v>62</v>
      </c>
      <c r="G35" s="83" t="s">
        <v>63</v>
      </c>
      <c r="H35" s="82" t="s">
        <v>64</v>
      </c>
      <c r="I35" s="84" t="s">
        <v>17</v>
      </c>
    </row>
    <row r="36" spans="1:26" s="8" customFormat="1" ht="19.5" customHeight="1">
      <c r="A36" s="1"/>
      <c r="B36" s="85" t="s">
        <v>179</v>
      </c>
      <c r="C36" s="86" t="s">
        <v>276</v>
      </c>
      <c r="D36" s="87" t="s">
        <v>4</v>
      </c>
      <c r="E36" s="107">
        <f>E37+E38+E39+E42</f>
        <v>0</v>
      </c>
      <c r="F36" s="107">
        <f>F37+F38+F39+F42</f>
        <v>0</v>
      </c>
      <c r="G36" s="107">
        <f>G37+G38+G39+G42</f>
        <v>0</v>
      </c>
      <c r="H36" s="107">
        <f>H37+H38+H39+H42</f>
        <v>0</v>
      </c>
      <c r="I36" s="108">
        <f>I37+I38+I39+I42+I43</f>
        <v>0</v>
      </c>
    </row>
    <row r="37" spans="1:26" s="8" customFormat="1" ht="19.5" customHeight="1">
      <c r="A37" s="1"/>
      <c r="B37" s="10" t="s">
        <v>10</v>
      </c>
      <c r="C37" s="11" t="s">
        <v>20</v>
      </c>
      <c r="D37" s="45" t="s">
        <v>4</v>
      </c>
      <c r="E37" s="145"/>
      <c r="F37" s="109"/>
      <c r="G37" s="110"/>
      <c r="H37" s="146"/>
      <c r="I37" s="111">
        <f>E37+H37</f>
        <v>0</v>
      </c>
    </row>
    <row r="38" spans="1:26" s="8" customFormat="1" ht="19.5" customHeight="1">
      <c r="A38" s="1"/>
      <c r="B38" s="10" t="s">
        <v>11</v>
      </c>
      <c r="C38" s="11" t="s">
        <v>18</v>
      </c>
      <c r="D38" s="45" t="s">
        <v>4</v>
      </c>
      <c r="E38" s="112"/>
      <c r="F38" s="146"/>
      <c r="G38" s="109"/>
      <c r="H38" s="146"/>
      <c r="I38" s="111">
        <f>F38+H38</f>
        <v>0</v>
      </c>
    </row>
    <row r="39" spans="1:26" s="8" customFormat="1" ht="19.5" customHeight="1">
      <c r="A39" s="1"/>
      <c r="B39" s="88" t="s">
        <v>47</v>
      </c>
      <c r="C39" s="11" t="s">
        <v>180</v>
      </c>
      <c r="D39" s="45"/>
      <c r="E39" s="112"/>
      <c r="F39" s="109"/>
      <c r="G39" s="113">
        <f>SUM(G40:G41)</f>
        <v>0</v>
      </c>
      <c r="H39" s="109"/>
      <c r="I39" s="111">
        <f>G39</f>
        <v>0</v>
      </c>
    </row>
    <row r="40" spans="1:26" s="8" customFormat="1" ht="19.5" customHeight="1">
      <c r="A40" s="1"/>
      <c r="B40" s="90" t="s">
        <v>30</v>
      </c>
      <c r="C40" s="11" t="s">
        <v>116</v>
      </c>
      <c r="D40" s="45" t="s">
        <v>4</v>
      </c>
      <c r="E40" s="112"/>
      <c r="F40" s="109"/>
      <c r="G40" s="146"/>
      <c r="H40" s="109"/>
      <c r="I40" s="114"/>
    </row>
    <row r="41" spans="1:26" s="8" customFormat="1" ht="19.5" customHeight="1">
      <c r="A41" s="1"/>
      <c r="B41" s="90" t="s">
        <v>303</v>
      </c>
      <c r="C41" s="11" t="s">
        <v>35</v>
      </c>
      <c r="D41" s="45" t="s">
        <v>4</v>
      </c>
      <c r="E41" s="112"/>
      <c r="F41" s="109"/>
      <c r="G41" s="146"/>
      <c r="H41" s="109"/>
      <c r="I41" s="114"/>
    </row>
    <row r="42" spans="1:26" s="8" customFormat="1" ht="19.5" customHeight="1">
      <c r="A42" s="1"/>
      <c r="B42" s="10" t="s">
        <v>67</v>
      </c>
      <c r="C42" s="11" t="s">
        <v>23</v>
      </c>
      <c r="D42" s="45" t="s">
        <v>4</v>
      </c>
      <c r="E42" s="112"/>
      <c r="F42" s="109"/>
      <c r="G42" s="109"/>
      <c r="H42" s="146"/>
      <c r="I42" s="111">
        <f>H42</f>
        <v>0</v>
      </c>
    </row>
    <row r="43" spans="1:26" s="8" customFormat="1" ht="19.5" customHeight="1">
      <c r="A43" s="1"/>
      <c r="B43" s="10" t="s">
        <v>274</v>
      </c>
      <c r="C43" s="11" t="s">
        <v>275</v>
      </c>
      <c r="D43" s="45" t="s">
        <v>4</v>
      </c>
      <c r="E43" s="109"/>
      <c r="F43" s="109"/>
      <c r="G43" s="109"/>
      <c r="H43" s="113">
        <f>'Annexure-1'!G39</f>
        <v>0</v>
      </c>
      <c r="I43" s="111">
        <f>H43</f>
        <v>0</v>
      </c>
    </row>
    <row r="44" spans="1:26" s="8" customFormat="1" ht="19.5" customHeight="1">
      <c r="A44" s="1"/>
      <c r="B44" s="85" t="s">
        <v>178</v>
      </c>
      <c r="C44" s="91" t="s">
        <v>181</v>
      </c>
      <c r="D44" s="92" t="s">
        <v>4</v>
      </c>
      <c r="E44" s="107">
        <f>E45+E46+E47+E48+E49</f>
        <v>0</v>
      </c>
      <c r="F44" s="107">
        <f>F45+F46+F47+F48+F49</f>
        <v>0</v>
      </c>
      <c r="G44" s="107">
        <f>G45+G46+G47+G48+G49</f>
        <v>0</v>
      </c>
      <c r="H44" s="107">
        <f>H45+H46+H47+H48+H49</f>
        <v>0</v>
      </c>
      <c r="I44" s="108">
        <f>I45+I46+I47+I48+I49</f>
        <v>0</v>
      </c>
    </row>
    <row r="45" spans="1:26" s="8" customFormat="1" ht="19.5" customHeight="1">
      <c r="A45" s="1"/>
      <c r="B45" s="10" t="s">
        <v>10</v>
      </c>
      <c r="C45" s="93" t="s">
        <v>21</v>
      </c>
      <c r="D45" s="45" t="s">
        <v>4</v>
      </c>
      <c r="E45" s="145"/>
      <c r="F45" s="109"/>
      <c r="G45" s="110"/>
      <c r="H45" s="146"/>
      <c r="I45" s="111">
        <f>E45+H45</f>
        <v>0</v>
      </c>
    </row>
    <row r="46" spans="1:26" ht="19.5" customHeight="1">
      <c r="B46" s="10" t="s">
        <v>11</v>
      </c>
      <c r="C46" s="11" t="s">
        <v>22</v>
      </c>
      <c r="D46" s="45" t="s">
        <v>4</v>
      </c>
      <c r="E46" s="112"/>
      <c r="F46" s="146"/>
      <c r="G46" s="109"/>
      <c r="H46" s="146"/>
      <c r="I46" s="111">
        <f>F46+H46</f>
        <v>0</v>
      </c>
      <c r="P46" s="2"/>
      <c r="Q46" s="2"/>
      <c r="R46" s="2"/>
      <c r="S46" s="2"/>
      <c r="T46" s="2"/>
      <c r="U46" s="2"/>
      <c r="V46" s="2"/>
      <c r="W46" s="2"/>
      <c r="X46" s="2"/>
      <c r="Y46" s="2"/>
      <c r="Z46" s="2"/>
    </row>
    <row r="47" spans="1:26" s="8" customFormat="1" ht="19.5" customHeight="1">
      <c r="A47" s="1"/>
      <c r="B47" s="88" t="s">
        <v>336</v>
      </c>
      <c r="C47" s="11" t="s">
        <v>342</v>
      </c>
      <c r="D47" s="45" t="s">
        <v>4</v>
      </c>
      <c r="E47" s="112"/>
      <c r="F47" s="109"/>
      <c r="G47" s="146"/>
      <c r="H47" s="109"/>
      <c r="I47" s="111">
        <f>G47</f>
        <v>0</v>
      </c>
    </row>
    <row r="48" spans="1:26" s="8" customFormat="1" ht="19.5" customHeight="1">
      <c r="A48" s="1"/>
      <c r="B48" s="10" t="s">
        <v>12</v>
      </c>
      <c r="C48" s="11" t="s">
        <v>37</v>
      </c>
      <c r="D48" s="45" t="s">
        <v>4</v>
      </c>
      <c r="E48" s="112"/>
      <c r="F48" s="109"/>
      <c r="G48" s="109"/>
      <c r="H48" s="146"/>
      <c r="I48" s="111">
        <f>H48</f>
        <v>0</v>
      </c>
    </row>
    <row r="49" spans="1:26" s="8" customFormat="1" ht="19.5" customHeight="1">
      <c r="A49" s="1"/>
      <c r="B49" s="94" t="s">
        <v>341</v>
      </c>
      <c r="C49" s="11" t="s">
        <v>38</v>
      </c>
      <c r="D49" s="45" t="s">
        <v>4</v>
      </c>
      <c r="E49" s="112"/>
      <c r="F49" s="109"/>
      <c r="G49" s="109"/>
      <c r="H49" s="146"/>
      <c r="I49" s="111">
        <f>H49</f>
        <v>0</v>
      </c>
    </row>
    <row r="50" spans="1:26" s="8" customFormat="1" ht="19.5" customHeight="1">
      <c r="A50" s="1"/>
      <c r="B50" s="85" t="s">
        <v>177</v>
      </c>
      <c r="C50" s="86" t="s">
        <v>183</v>
      </c>
      <c r="D50" s="92" t="s">
        <v>4</v>
      </c>
      <c r="E50" s="115">
        <f>E51+E52+E53+E54+E55</f>
        <v>0</v>
      </c>
      <c r="F50" s="115">
        <f>F51+F52+F53+F54+F55</f>
        <v>0</v>
      </c>
      <c r="G50" s="115">
        <f>G51+G52+G53+G54+G55</f>
        <v>0</v>
      </c>
      <c r="H50" s="115">
        <f>H51+H52+H53+H54+H55</f>
        <v>0</v>
      </c>
      <c r="I50" s="116">
        <f>I51+I52+I53+I54+I55</f>
        <v>0</v>
      </c>
    </row>
    <row r="51" spans="1:26" s="8" customFormat="1" ht="19.5" customHeight="1">
      <c r="A51" s="1"/>
      <c r="B51" s="10" t="s">
        <v>10</v>
      </c>
      <c r="C51" s="11" t="s">
        <v>39</v>
      </c>
      <c r="D51" s="45" t="s">
        <v>4</v>
      </c>
      <c r="E51" s="145"/>
      <c r="F51" s="109"/>
      <c r="G51" s="109"/>
      <c r="H51" s="146"/>
      <c r="I51" s="117">
        <f>E51+H51</f>
        <v>0</v>
      </c>
    </row>
    <row r="52" spans="1:26" s="8" customFormat="1" ht="19.5" customHeight="1">
      <c r="A52" s="1"/>
      <c r="B52" s="10" t="s">
        <v>11</v>
      </c>
      <c r="C52" s="11" t="s">
        <v>182</v>
      </c>
      <c r="D52" s="45" t="s">
        <v>4</v>
      </c>
      <c r="E52" s="112"/>
      <c r="F52" s="146"/>
      <c r="G52" s="109"/>
      <c r="H52" s="146"/>
      <c r="I52" s="111">
        <f>F52+H52</f>
        <v>0</v>
      </c>
    </row>
    <row r="53" spans="1:26" s="8" customFormat="1" ht="19.5" customHeight="1">
      <c r="A53" s="1"/>
      <c r="B53" s="88" t="s">
        <v>339</v>
      </c>
      <c r="C53" s="11" t="s">
        <v>335</v>
      </c>
      <c r="D53" s="45" t="s">
        <v>4</v>
      </c>
      <c r="E53" s="112"/>
      <c r="F53" s="109"/>
      <c r="G53" s="146"/>
      <c r="H53" s="109"/>
      <c r="I53" s="111">
        <f>G53</f>
        <v>0</v>
      </c>
    </row>
    <row r="54" spans="1:26" s="8" customFormat="1" ht="19.5" customHeight="1">
      <c r="A54" s="1"/>
      <c r="B54" s="10" t="s">
        <v>12</v>
      </c>
      <c r="C54" s="11" t="s">
        <v>40</v>
      </c>
      <c r="D54" s="45" t="s">
        <v>4</v>
      </c>
      <c r="E54" s="112"/>
      <c r="F54" s="109"/>
      <c r="G54" s="109"/>
      <c r="H54" s="146"/>
      <c r="I54" s="118">
        <f>H54</f>
        <v>0</v>
      </c>
    </row>
    <row r="55" spans="1:26" s="8" customFormat="1" ht="19.5" customHeight="1">
      <c r="A55" s="1"/>
      <c r="B55" s="94" t="s">
        <v>340</v>
      </c>
      <c r="C55" s="11" t="s">
        <v>41</v>
      </c>
      <c r="D55" s="45" t="s">
        <v>4</v>
      </c>
      <c r="E55" s="112"/>
      <c r="F55" s="109"/>
      <c r="G55" s="109"/>
      <c r="H55" s="146"/>
      <c r="I55" s="118">
        <f>H55</f>
        <v>0</v>
      </c>
    </row>
    <row r="56" spans="1:26" s="8" customFormat="1" ht="19.5" customHeight="1">
      <c r="A56" s="1"/>
      <c r="B56" s="85" t="s">
        <v>389</v>
      </c>
      <c r="C56" s="89" t="s">
        <v>384</v>
      </c>
      <c r="D56" s="45" t="s">
        <v>4</v>
      </c>
      <c r="E56" s="140">
        <f>(E57-E58)*(1-$I$59)</f>
        <v>0</v>
      </c>
      <c r="F56" s="140">
        <f t="shared" ref="F56:H56" si="0">(F57-F58)*(1-$I$59)</f>
        <v>0</v>
      </c>
      <c r="G56" s="140">
        <f t="shared" si="0"/>
        <v>0</v>
      </c>
      <c r="H56" s="140">
        <f t="shared" si="0"/>
        <v>0</v>
      </c>
      <c r="I56" s="139">
        <f>(I57-I58)*(1-$I$59)</f>
        <v>0</v>
      </c>
    </row>
    <row r="57" spans="1:26" s="8" customFormat="1" ht="19.5" customHeight="1">
      <c r="A57" s="1"/>
      <c r="B57" s="4" t="s">
        <v>261</v>
      </c>
      <c r="C57" s="11" t="s">
        <v>42</v>
      </c>
      <c r="D57" s="45" t="s">
        <v>4</v>
      </c>
      <c r="E57" s="145"/>
      <c r="F57" s="145"/>
      <c r="G57" s="145"/>
      <c r="H57" s="145"/>
      <c r="I57" s="111">
        <f>SUM(E57:H57)</f>
        <v>0</v>
      </c>
    </row>
    <row r="58" spans="1:26" s="8" customFormat="1" ht="19.5" customHeight="1">
      <c r="A58" s="1"/>
      <c r="B58" s="4" t="s">
        <v>378</v>
      </c>
      <c r="C58" s="11" t="s">
        <v>184</v>
      </c>
      <c r="D58" s="45" t="s">
        <v>4</v>
      </c>
      <c r="E58" s="145"/>
      <c r="F58" s="145"/>
      <c r="G58" s="145"/>
      <c r="H58" s="145"/>
      <c r="I58" s="111">
        <f>SUM(E58:H58)</f>
        <v>0</v>
      </c>
    </row>
    <row r="59" spans="1:26" s="8" customFormat="1" ht="19.5" customHeight="1">
      <c r="A59" s="1"/>
      <c r="B59" s="172" t="s">
        <v>382</v>
      </c>
      <c r="C59" s="11" t="s">
        <v>383</v>
      </c>
      <c r="D59" s="45" t="s">
        <v>5</v>
      </c>
      <c r="E59" s="112"/>
      <c r="F59" s="109"/>
      <c r="G59" s="109"/>
      <c r="H59" s="109"/>
      <c r="I59" s="171"/>
    </row>
    <row r="60" spans="1:26" ht="19.5" customHeight="1">
      <c r="B60" s="95" t="s">
        <v>36</v>
      </c>
      <c r="C60" s="86" t="s">
        <v>344</v>
      </c>
      <c r="D60" s="92" t="s">
        <v>4</v>
      </c>
      <c r="E60" s="115">
        <f>E36+E44-E50+E56</f>
        <v>0</v>
      </c>
      <c r="F60" s="115">
        <f>F36+F44-F50+F56</f>
        <v>0</v>
      </c>
      <c r="G60" s="115">
        <f>G36+G44-G50+G56</f>
        <v>0</v>
      </c>
      <c r="H60" s="115">
        <f>H36+H44-H50+H56</f>
        <v>0</v>
      </c>
      <c r="I60" s="116">
        <f>I36+I44-I50+I56</f>
        <v>0</v>
      </c>
      <c r="P60" s="2"/>
      <c r="Q60" s="2"/>
      <c r="R60" s="2"/>
      <c r="S60" s="2"/>
      <c r="T60" s="2"/>
      <c r="U60" s="2"/>
      <c r="V60" s="2"/>
      <c r="W60" s="2"/>
      <c r="X60" s="2"/>
      <c r="Y60" s="2"/>
      <c r="Z60" s="2"/>
    </row>
    <row r="61" spans="1:26" s="8" customFormat="1" ht="19.5" customHeight="1">
      <c r="A61" s="1"/>
      <c r="B61" s="95" t="s">
        <v>343</v>
      </c>
      <c r="C61" s="86" t="s">
        <v>187</v>
      </c>
      <c r="D61" s="92" t="s">
        <v>4</v>
      </c>
      <c r="E61" s="112"/>
      <c r="F61" s="112"/>
      <c r="G61" s="112"/>
      <c r="H61" s="112"/>
      <c r="I61" s="116">
        <f>I63+I65</f>
        <v>0</v>
      </c>
    </row>
    <row r="62" spans="1:26" s="8" customFormat="1" ht="19.5" customHeight="1">
      <c r="A62" s="1"/>
      <c r="B62" s="4" t="s">
        <v>314</v>
      </c>
      <c r="C62" s="11"/>
      <c r="D62" s="45" t="s">
        <v>316</v>
      </c>
      <c r="E62" s="112"/>
      <c r="F62" s="112"/>
      <c r="G62" s="112"/>
      <c r="H62" s="112"/>
      <c r="I62" s="147"/>
    </row>
    <row r="63" spans="1:26" s="8" customFormat="1" ht="19.5" customHeight="1">
      <c r="A63" s="1"/>
      <c r="B63" s="4" t="s">
        <v>317</v>
      </c>
      <c r="C63" s="11" t="s">
        <v>185</v>
      </c>
      <c r="D63" s="45" t="s">
        <v>4</v>
      </c>
      <c r="E63" s="112"/>
      <c r="F63" s="112"/>
      <c r="G63" s="112"/>
      <c r="H63" s="112"/>
      <c r="I63" s="111">
        <f>I62/1000</f>
        <v>0</v>
      </c>
    </row>
    <row r="64" spans="1:26" s="8" customFormat="1" ht="19.5" customHeight="1">
      <c r="A64" s="1"/>
      <c r="B64" s="4" t="s">
        <v>315</v>
      </c>
      <c r="C64" s="11"/>
      <c r="D64" s="45" t="s">
        <v>316</v>
      </c>
      <c r="E64" s="112"/>
      <c r="F64" s="112"/>
      <c r="G64" s="112"/>
      <c r="H64" s="112"/>
      <c r="I64" s="147"/>
    </row>
    <row r="65" spans="1:26" s="8" customFormat="1" ht="19.5" customHeight="1">
      <c r="A65" s="1"/>
      <c r="B65" s="4" t="s">
        <v>318</v>
      </c>
      <c r="C65" s="11" t="s">
        <v>186</v>
      </c>
      <c r="D65" s="45" t="s">
        <v>4</v>
      </c>
      <c r="E65" s="112"/>
      <c r="F65" s="112"/>
      <c r="G65" s="112"/>
      <c r="H65" s="112"/>
      <c r="I65" s="111">
        <f>I64/1000</f>
        <v>0</v>
      </c>
    </row>
    <row r="66" spans="1:26" ht="19.5" customHeight="1">
      <c r="B66" s="247" t="s">
        <v>54</v>
      </c>
      <c r="C66" s="248"/>
      <c r="D66" s="248"/>
      <c r="E66" s="248"/>
      <c r="F66" s="248"/>
      <c r="G66" s="248"/>
      <c r="H66" s="248"/>
      <c r="I66" s="249"/>
      <c r="P66" s="2"/>
      <c r="Q66" s="2"/>
      <c r="R66" s="2"/>
      <c r="S66" s="2"/>
      <c r="T66" s="2"/>
      <c r="U66" s="2"/>
      <c r="V66" s="2"/>
      <c r="W66" s="2"/>
      <c r="X66" s="2"/>
      <c r="Y66" s="2"/>
      <c r="Z66" s="2"/>
    </row>
    <row r="67" spans="1:26" ht="19.5" customHeight="1">
      <c r="B67" s="96" t="s">
        <v>2</v>
      </c>
      <c r="C67" s="76" t="s">
        <v>6</v>
      </c>
      <c r="D67" s="77" t="s">
        <v>3</v>
      </c>
      <c r="E67" s="13" t="s">
        <v>61</v>
      </c>
      <c r="F67" s="13" t="s">
        <v>62</v>
      </c>
      <c r="G67" s="46" t="s">
        <v>63</v>
      </c>
      <c r="H67" s="13" t="s">
        <v>64</v>
      </c>
      <c r="I67" s="14" t="s">
        <v>17</v>
      </c>
      <c r="P67" s="2"/>
      <c r="Q67" s="2"/>
      <c r="R67" s="2"/>
      <c r="S67" s="2"/>
      <c r="T67" s="2"/>
      <c r="U67" s="2"/>
      <c r="V67" s="2"/>
      <c r="W67" s="2"/>
      <c r="X67" s="2"/>
      <c r="Y67" s="2"/>
      <c r="Z67" s="2"/>
    </row>
    <row r="68" spans="1:26" ht="19.5" customHeight="1">
      <c r="B68" s="97" t="s">
        <v>58</v>
      </c>
      <c r="C68" s="98" t="s">
        <v>188</v>
      </c>
      <c r="D68" s="6" t="s">
        <v>5</v>
      </c>
      <c r="E68" s="99">
        <f>Form_B_DISCOM!E35</f>
        <v>0</v>
      </c>
      <c r="F68" s="99">
        <f>Form_B_DISCOM!F35</f>
        <v>0</v>
      </c>
      <c r="G68" s="99">
        <f>Form_B_DISCOM!G35</f>
        <v>0</v>
      </c>
      <c r="H68" s="99">
        <f>Form_B_DISCOM!H35</f>
        <v>0</v>
      </c>
      <c r="I68" s="100">
        <f>Form_B_DISCOM!I35</f>
        <v>0</v>
      </c>
      <c r="P68" s="2"/>
      <c r="Q68" s="2"/>
      <c r="R68" s="2"/>
      <c r="S68" s="2"/>
      <c r="T68" s="2"/>
      <c r="U68" s="2"/>
      <c r="V68" s="2"/>
      <c r="W68" s="2"/>
      <c r="X68" s="2"/>
      <c r="Y68" s="2"/>
      <c r="Z68" s="2"/>
    </row>
    <row r="69" spans="1:26" ht="19.5" customHeight="1">
      <c r="B69" s="97" t="s">
        <v>44</v>
      </c>
      <c r="C69" s="98" t="s">
        <v>189</v>
      </c>
      <c r="D69" s="6" t="s">
        <v>4</v>
      </c>
      <c r="E69" s="168">
        <f>E33*E68</f>
        <v>0</v>
      </c>
      <c r="F69" s="168">
        <f>E33*F68</f>
        <v>0</v>
      </c>
      <c r="G69" s="168">
        <f>E33*G68</f>
        <v>0</v>
      </c>
      <c r="H69" s="168">
        <f>E33*H68</f>
        <v>0</v>
      </c>
      <c r="I69" s="169">
        <f>E33*I68</f>
        <v>0</v>
      </c>
      <c r="P69" s="2"/>
      <c r="Q69" s="2"/>
      <c r="R69" s="2"/>
      <c r="S69" s="2"/>
      <c r="T69" s="2"/>
      <c r="U69" s="2"/>
      <c r="V69" s="2"/>
      <c r="W69" s="2"/>
      <c r="X69" s="2"/>
      <c r="Y69" s="2"/>
      <c r="Z69" s="2"/>
    </row>
    <row r="70" spans="1:26" ht="19.5" customHeight="1">
      <c r="B70" s="157" t="s">
        <v>370</v>
      </c>
      <c r="C70" s="98" t="s">
        <v>366</v>
      </c>
      <c r="D70" s="6" t="s">
        <v>4</v>
      </c>
      <c r="E70" s="119">
        <f>E60</f>
        <v>0</v>
      </c>
      <c r="F70" s="119">
        <f t="shared" ref="F70:H70" si="1">F60</f>
        <v>0</v>
      </c>
      <c r="G70" s="119">
        <f t="shared" si="1"/>
        <v>0</v>
      </c>
      <c r="H70" s="119">
        <f t="shared" si="1"/>
        <v>0</v>
      </c>
      <c r="I70" s="120">
        <f>I60</f>
        <v>0</v>
      </c>
    </row>
    <row r="71" spans="1:26" ht="19.5" customHeight="1">
      <c r="B71" s="157" t="s">
        <v>369</v>
      </c>
      <c r="C71" s="5" t="s">
        <v>367</v>
      </c>
      <c r="D71" s="6" t="s">
        <v>5</v>
      </c>
      <c r="E71" s="15">
        <f>IF($E$33=0,0,E70/$E$33)</f>
        <v>0</v>
      </c>
      <c r="F71" s="15">
        <f t="shared" ref="F71:H71" si="2">IF($E$33=0,0,F70/$E$33)</f>
        <v>0</v>
      </c>
      <c r="G71" s="15">
        <f t="shared" si="2"/>
        <v>0</v>
      </c>
      <c r="H71" s="15">
        <f t="shared" si="2"/>
        <v>0</v>
      </c>
      <c r="I71" s="12">
        <f>IF($E$33=0,0,I70/$E$33)</f>
        <v>0</v>
      </c>
    </row>
    <row r="72" spans="1:26" ht="19.5" customHeight="1" thickBot="1">
      <c r="B72" s="158" t="s">
        <v>364</v>
      </c>
      <c r="C72" s="102" t="s">
        <v>368</v>
      </c>
      <c r="D72" s="102" t="s">
        <v>4</v>
      </c>
      <c r="E72" s="121">
        <f>E70-E69</f>
        <v>0</v>
      </c>
      <c r="F72" s="121">
        <f t="shared" ref="F72:H72" si="3">F70-F69</f>
        <v>0</v>
      </c>
      <c r="G72" s="121">
        <f t="shared" si="3"/>
        <v>0</v>
      </c>
      <c r="H72" s="121">
        <f t="shared" si="3"/>
        <v>0</v>
      </c>
      <c r="I72" s="122">
        <f>I70-I69</f>
        <v>0</v>
      </c>
    </row>
    <row r="73" spans="1:26" ht="19.5" customHeight="1" thickBot="1">
      <c r="B73" s="101" t="s">
        <v>365</v>
      </c>
      <c r="C73" s="102"/>
      <c r="D73" s="102" t="s">
        <v>4</v>
      </c>
      <c r="E73" s="165"/>
      <c r="F73" s="165"/>
      <c r="G73" s="166">
        <f>IF(G72&gt;=0,G72,IF((I61+G72)&gt;0,0,I61+G72))</f>
        <v>0</v>
      </c>
      <c r="H73" s="165"/>
      <c r="I73" s="167">
        <f>I61+I72</f>
        <v>0</v>
      </c>
      <c r="J73" s="103"/>
    </row>
    <row r="74" spans="1:26" ht="19.5" customHeight="1">
      <c r="C74" s="73"/>
      <c r="P74" s="2"/>
      <c r="Q74" s="2"/>
      <c r="R74" s="2"/>
      <c r="S74" s="2"/>
      <c r="T74" s="2"/>
      <c r="U74" s="2"/>
      <c r="V74" s="2"/>
      <c r="W74" s="2"/>
      <c r="X74" s="2"/>
      <c r="Y74" s="2"/>
      <c r="Z74" s="2"/>
    </row>
    <row r="75" spans="1:26" ht="19.5" customHeight="1">
      <c r="B75" s="205" t="s">
        <v>43</v>
      </c>
      <c r="C75" s="205"/>
      <c r="D75" s="205"/>
      <c r="E75" s="205"/>
      <c r="F75" s="205"/>
      <c r="G75" s="205"/>
      <c r="H75" s="205"/>
      <c r="I75" s="205"/>
      <c r="P75" s="2"/>
      <c r="Q75" s="2"/>
      <c r="R75" s="2"/>
      <c r="S75" s="2"/>
      <c r="T75" s="2"/>
      <c r="U75" s="2"/>
      <c r="V75" s="2"/>
      <c r="W75" s="2"/>
      <c r="X75" s="2"/>
      <c r="Y75" s="2"/>
      <c r="Z75" s="2"/>
    </row>
    <row r="76" spans="1:26" ht="35" customHeight="1">
      <c r="B76" s="16" t="s">
        <v>55</v>
      </c>
      <c r="C76" s="212" t="s">
        <v>60</v>
      </c>
      <c r="D76" s="213"/>
      <c r="E76" s="214" t="s">
        <v>57</v>
      </c>
      <c r="F76" s="215"/>
      <c r="G76" s="216"/>
      <c r="H76" s="217" t="s">
        <v>56</v>
      </c>
      <c r="I76" s="218"/>
      <c r="P76" s="2"/>
      <c r="Q76" s="2"/>
      <c r="R76" s="2"/>
      <c r="S76" s="2"/>
      <c r="T76" s="2"/>
      <c r="U76" s="2"/>
      <c r="V76" s="2"/>
      <c r="W76" s="2"/>
      <c r="X76" s="2"/>
      <c r="Y76" s="2"/>
      <c r="Z76" s="2"/>
    </row>
    <row r="77" spans="1:26" ht="35" customHeight="1">
      <c r="B77" s="197" t="s">
        <v>387</v>
      </c>
      <c r="C77" s="198"/>
      <c r="D77" s="198"/>
      <c r="E77" s="198"/>
      <c r="F77" s="198"/>
      <c r="G77" s="198"/>
      <c r="H77" s="198"/>
      <c r="I77" s="199"/>
    </row>
    <row r="78" spans="1:26" ht="19.5" customHeight="1">
      <c r="B78" s="256" t="s">
        <v>322</v>
      </c>
      <c r="C78" s="257"/>
      <c r="D78" s="257"/>
      <c r="E78" s="257"/>
      <c r="F78" s="257"/>
      <c r="G78" s="257"/>
      <c r="H78" s="257"/>
      <c r="I78" s="258"/>
    </row>
    <row r="79" spans="1:26" ht="19.5" customHeight="1">
      <c r="B79" s="256" t="s">
        <v>324</v>
      </c>
      <c r="C79" s="257"/>
      <c r="D79" s="257"/>
      <c r="E79" s="257"/>
      <c r="F79" s="257"/>
      <c r="G79" s="257"/>
      <c r="H79" s="257"/>
      <c r="I79" s="258"/>
    </row>
    <row r="80" spans="1:26" ht="46" customHeight="1">
      <c r="B80" s="197" t="s">
        <v>390</v>
      </c>
      <c r="C80" s="198"/>
      <c r="D80" s="198"/>
      <c r="E80" s="198"/>
      <c r="F80" s="198"/>
      <c r="G80" s="198"/>
      <c r="H80" s="198"/>
      <c r="I80" s="199"/>
    </row>
    <row r="81" spans="2:9" ht="30.5" customHeight="1">
      <c r="B81" s="244" t="s">
        <v>319</v>
      </c>
      <c r="C81" s="245"/>
      <c r="D81" s="245"/>
      <c r="E81" s="245"/>
      <c r="F81" s="245"/>
      <c r="G81" s="245"/>
      <c r="H81" s="245"/>
      <c r="I81" s="246"/>
    </row>
    <row r="82" spans="2:9" ht="19.5" customHeight="1">
      <c r="B82" s="261" t="s">
        <v>45</v>
      </c>
      <c r="C82" s="259"/>
      <c r="D82" s="259"/>
      <c r="E82" s="259"/>
      <c r="F82" s="259"/>
      <c r="G82" s="259"/>
      <c r="H82" s="259"/>
      <c r="I82" s="260"/>
    </row>
    <row r="83" spans="2:9" ht="49.5" customHeight="1">
      <c r="B83" s="244" t="s">
        <v>338</v>
      </c>
      <c r="C83" s="259"/>
      <c r="D83" s="259"/>
      <c r="E83" s="259"/>
      <c r="F83" s="259"/>
      <c r="G83" s="259"/>
      <c r="H83" s="259"/>
      <c r="I83" s="260"/>
    </row>
    <row r="84" spans="2:9" ht="34" customHeight="1">
      <c r="B84" s="197" t="s">
        <v>48</v>
      </c>
      <c r="C84" s="198"/>
      <c r="D84" s="198"/>
      <c r="E84" s="198"/>
      <c r="F84" s="198"/>
      <c r="G84" s="198"/>
      <c r="H84" s="198"/>
      <c r="I84" s="199"/>
    </row>
    <row r="85" spans="2:9" ht="39.5" customHeight="1">
      <c r="B85" s="197" t="s">
        <v>49</v>
      </c>
      <c r="C85" s="198"/>
      <c r="D85" s="198"/>
      <c r="E85" s="198"/>
      <c r="F85" s="198"/>
      <c r="G85" s="198"/>
      <c r="H85" s="198"/>
      <c r="I85" s="199"/>
    </row>
    <row r="86" spans="2:9" ht="59" customHeight="1">
      <c r="B86" s="197" t="s">
        <v>50</v>
      </c>
      <c r="C86" s="198"/>
      <c r="D86" s="198"/>
      <c r="E86" s="198"/>
      <c r="F86" s="198"/>
      <c r="G86" s="198"/>
      <c r="H86" s="198"/>
      <c r="I86" s="199"/>
    </row>
    <row r="87" spans="2:9" ht="123.5" customHeight="1">
      <c r="B87" s="197" t="s">
        <v>334</v>
      </c>
      <c r="C87" s="198"/>
      <c r="D87" s="198"/>
      <c r="E87" s="198"/>
      <c r="F87" s="198"/>
      <c r="G87" s="198"/>
      <c r="H87" s="198"/>
      <c r="I87" s="199"/>
    </row>
    <row r="88" spans="2:9" ht="36" customHeight="1">
      <c r="B88" s="197" t="s">
        <v>52</v>
      </c>
      <c r="C88" s="198"/>
      <c r="D88" s="198"/>
      <c r="E88" s="198"/>
      <c r="F88" s="198"/>
      <c r="G88" s="198"/>
      <c r="H88" s="198"/>
      <c r="I88" s="199"/>
    </row>
    <row r="89" spans="2:9" ht="36" customHeight="1">
      <c r="B89" s="197" t="s">
        <v>332</v>
      </c>
      <c r="C89" s="198"/>
      <c r="D89" s="198"/>
      <c r="E89" s="198"/>
      <c r="F89" s="198"/>
      <c r="G89" s="198"/>
      <c r="H89" s="198"/>
      <c r="I89" s="199"/>
    </row>
    <row r="90" spans="2:9" ht="34" customHeight="1">
      <c r="B90" s="197" t="s">
        <v>304</v>
      </c>
      <c r="C90" s="198"/>
      <c r="D90" s="198"/>
      <c r="E90" s="198"/>
      <c r="F90" s="198"/>
      <c r="G90" s="198"/>
      <c r="H90" s="198"/>
      <c r="I90" s="199"/>
    </row>
    <row r="91" spans="2:9" ht="50.5" customHeight="1">
      <c r="B91" s="197" t="s">
        <v>337</v>
      </c>
      <c r="C91" s="198"/>
      <c r="D91" s="198"/>
      <c r="E91" s="198"/>
      <c r="F91" s="198"/>
      <c r="G91" s="198"/>
      <c r="H91" s="198"/>
      <c r="I91" s="199"/>
    </row>
    <row r="92" spans="2:9" ht="34" customHeight="1">
      <c r="B92" s="197" t="s">
        <v>327</v>
      </c>
      <c r="C92" s="198"/>
      <c r="D92" s="198"/>
      <c r="E92" s="198"/>
      <c r="F92" s="198"/>
      <c r="G92" s="198"/>
      <c r="H92" s="198"/>
      <c r="I92" s="199"/>
    </row>
    <row r="93" spans="2:9" s="72" customFormat="1" ht="34" customHeight="1">
      <c r="B93" s="219" t="s">
        <v>296</v>
      </c>
      <c r="C93" s="195"/>
      <c r="D93" s="195"/>
      <c r="E93" s="195"/>
      <c r="F93" s="195"/>
      <c r="G93" s="195"/>
      <c r="H93" s="195"/>
      <c r="I93" s="196"/>
    </row>
    <row r="94" spans="2:9" ht="19.5" customHeight="1">
      <c r="B94" s="150"/>
      <c r="C94" s="150"/>
      <c r="D94" s="150"/>
      <c r="E94" s="150"/>
      <c r="F94" s="150"/>
      <c r="G94" s="150"/>
      <c r="H94" s="150"/>
      <c r="I94" s="150"/>
    </row>
    <row r="95" spans="2:9" ht="72" customHeight="1">
      <c r="B95" s="200" t="s">
        <v>329</v>
      </c>
      <c r="C95" s="201"/>
      <c r="D95" s="201"/>
      <c r="E95" s="201"/>
      <c r="F95" s="201"/>
      <c r="G95" s="201"/>
      <c r="H95" s="201"/>
      <c r="I95" s="201"/>
    </row>
    <row r="96" spans="2:9" ht="19.5" customHeight="1">
      <c r="B96" s="151" t="s">
        <v>313</v>
      </c>
      <c r="C96" s="152"/>
      <c r="D96" s="152"/>
      <c r="E96" s="152"/>
      <c r="F96" s="152"/>
      <c r="G96" s="152"/>
      <c r="H96" s="152"/>
      <c r="I96" s="153" t="s">
        <v>309</v>
      </c>
    </row>
    <row r="97" spans="2:9" ht="19.5" customHeight="1">
      <c r="B97" s="151"/>
      <c r="C97" s="152"/>
      <c r="D97" s="152"/>
      <c r="E97" s="152"/>
      <c r="F97" s="152"/>
      <c r="G97" s="152"/>
      <c r="H97" s="152"/>
      <c r="I97" s="153"/>
    </row>
    <row r="98" spans="2:9" ht="19.5" customHeight="1">
      <c r="B98" s="151"/>
      <c r="C98" s="152"/>
      <c r="D98" s="152"/>
      <c r="E98" s="152"/>
      <c r="F98" s="152"/>
      <c r="G98" s="152"/>
      <c r="H98" s="152"/>
      <c r="I98" s="153"/>
    </row>
    <row r="99" spans="2:9" ht="19.5" customHeight="1">
      <c r="B99" s="151"/>
      <c r="C99" s="152"/>
      <c r="D99" s="152"/>
      <c r="E99" s="152"/>
      <c r="F99" s="152"/>
      <c r="G99" s="152"/>
      <c r="H99" s="152"/>
      <c r="I99" s="153"/>
    </row>
    <row r="100" spans="2:9" ht="19.5" customHeight="1">
      <c r="B100" s="151" t="s">
        <v>308</v>
      </c>
      <c r="C100" s="152"/>
      <c r="D100" s="152"/>
      <c r="E100" s="152"/>
      <c r="F100" s="152"/>
      <c r="G100" s="152"/>
      <c r="H100" s="152"/>
      <c r="I100" s="153" t="s">
        <v>310</v>
      </c>
    </row>
    <row r="101" spans="2:9" ht="19.5" customHeight="1">
      <c r="B101" s="150"/>
      <c r="C101" s="150"/>
      <c r="D101" s="150"/>
      <c r="E101" s="150"/>
      <c r="F101" s="150"/>
      <c r="G101" s="150"/>
      <c r="H101" s="150"/>
      <c r="I101" s="150"/>
    </row>
  </sheetData>
  <sheetProtection algorithmName="SHA-512" hashValue="xeVcD6Hp68Ozi2T02oX6xn4+QA8F/4RSNpke0Ld2VQIMkBaLb1tkZZCfpTYFY3br6OvCJs5toNpdSJTjSkqUjw==" saltValue="Djl1W1Xapm6ZCHGK8Xp2IQ==" spinCount="100000" sheet="1" objects="1" scenarios="1"/>
  <mergeCells count="63">
    <mergeCell ref="B92:I92"/>
    <mergeCell ref="B95:I95"/>
    <mergeCell ref="B93:I93"/>
    <mergeCell ref="B2:I2"/>
    <mergeCell ref="B3:C3"/>
    <mergeCell ref="D3:I3"/>
    <mergeCell ref="B4:C4"/>
    <mergeCell ref="D4:I4"/>
    <mergeCell ref="E13:I13"/>
    <mergeCell ref="E14:I14"/>
    <mergeCell ref="E15:I15"/>
    <mergeCell ref="B5:C5"/>
    <mergeCell ref="D5:I5"/>
    <mergeCell ref="E12:I12"/>
    <mergeCell ref="B6:C6"/>
    <mergeCell ref="D6:I6"/>
    <mergeCell ref="B7:C7"/>
    <mergeCell ref="D7:I7"/>
    <mergeCell ref="B8:C8"/>
    <mergeCell ref="D8:I8"/>
    <mergeCell ref="B9:C9"/>
    <mergeCell ref="D9:I9"/>
    <mergeCell ref="B10:I10"/>
    <mergeCell ref="E11:I11"/>
    <mergeCell ref="E16:I16"/>
    <mergeCell ref="E17:I17"/>
    <mergeCell ref="E18:I18"/>
    <mergeCell ref="E19:I19"/>
    <mergeCell ref="E20:I20"/>
    <mergeCell ref="E21:I21"/>
    <mergeCell ref="E22:I22"/>
    <mergeCell ref="E25:I25"/>
    <mergeCell ref="E26:I26"/>
    <mergeCell ref="E24:I24"/>
    <mergeCell ref="E23:I23"/>
    <mergeCell ref="B91:I91"/>
    <mergeCell ref="H76:I76"/>
    <mergeCell ref="B81:I81"/>
    <mergeCell ref="B82:I82"/>
    <mergeCell ref="B88:I88"/>
    <mergeCell ref="B84:I84"/>
    <mergeCell ref="B85:I85"/>
    <mergeCell ref="B86:I86"/>
    <mergeCell ref="B87:I87"/>
    <mergeCell ref="B89:I89"/>
    <mergeCell ref="B83:I83"/>
    <mergeCell ref="C76:D76"/>
    <mergeCell ref="E76:G76"/>
    <mergeCell ref="B90:I90"/>
    <mergeCell ref="B78:I78"/>
    <mergeCell ref="B79:I79"/>
    <mergeCell ref="E33:I33"/>
    <mergeCell ref="E27:I27"/>
    <mergeCell ref="B34:I34"/>
    <mergeCell ref="B75:I75"/>
    <mergeCell ref="B66:I66"/>
    <mergeCell ref="B77:I77"/>
    <mergeCell ref="E29:I29"/>
    <mergeCell ref="E30:I30"/>
    <mergeCell ref="E28:I28"/>
    <mergeCell ref="E32:I32"/>
    <mergeCell ref="E31:I31"/>
    <mergeCell ref="B80:I80"/>
  </mergeCells>
  <dataValidations count="6">
    <dataValidation type="decimal" allowBlank="1" showInputMessage="1" showErrorMessage="1" promptTitle="Input" prompt="Please enter a positive numeric value. Can include decimals." sqref="E18:I20 E23:I26 I64 E13:I15 I62 E57:G59 H57:H58" xr:uid="{C0B56C54-17ED-47BF-958C-056F315D1F4E}">
      <formula1>0</formula1>
      <formula2>9.99999999999999E+27</formula2>
    </dataValidation>
    <dataValidation type="decimal" allowBlank="1" showInputMessage="1" showErrorMessage="1" promptTitle="Input" prompt="Please enter a positive numeric value. Can include decimals." sqref="E37 F38 H37:H38 G40:G41 H42 E45 F46 G47 H45:H46 H48:H49 E51 F52 G53 H51:H52 H54:H55" xr:uid="{5413491C-B7F1-41A4-8210-DA9533A4BAE6}">
      <formula1>0</formula1>
      <formula2>9.99999999999999E+26</formula2>
    </dataValidation>
    <dataValidation type="decimal" allowBlank="1" showInputMessage="1" showErrorMessage="1" promptTitle="Input" prompt="Please enter a positive numeric value. Can include decimals. Final value will show as percentage (%)" sqref="I59" xr:uid="{06192567-8763-4F63-9408-B851648F4916}">
      <formula1>0</formula1>
      <formula2>9.99999999999999E+27</formula2>
    </dataValidation>
    <dataValidation allowBlank="1" showErrorMessage="1" promptTitle="Input" prompt="Please enter a positive numeric value. Can include decimals." sqref="H59" xr:uid="{299A9612-7059-4D55-AF00-38C5CC697FB4}"/>
    <dataValidation type="decimal" allowBlank="1" showInputMessage="1" showErrorMessage="1" promptTitle="Input" prompt="Please enter a positive numeric value. Can include decimals. Final value will show as percentage (%)." sqref="E31:I31" xr:uid="{58768691-2464-4E2E-99A0-101EC1120F0A}">
      <formula1>0</formula1>
      <formula2>9.99999999999999E+23</formula2>
    </dataValidation>
    <dataValidation type="decimal" allowBlank="1" showInputMessage="1" showErrorMessage="1" promptTitle="Input" prompt="Please enter a positive numeric value. Can include decimals." sqref="E29:I30" xr:uid="{73559A94-E540-4E1A-8E41-6683AA126248}">
      <formula1>0</formula1>
      <formula2>9.99999999999999E+23</formula2>
    </dataValidation>
  </dataValidations>
  <pageMargins left="0.70866141732283472" right="0.70866141732283472" top="0.74803149606299213" bottom="0.74803149606299213" header="0.31496062992125984" footer="0.31496062992125984"/>
  <pageSetup scale="62" fitToHeight="0" orientation="landscape" r:id="rId1"/>
  <rowBreaks count="3" manualBreakCount="3">
    <brk id="33" min="1" max="8" man="1"/>
    <brk id="73" min="1" max="8" man="1"/>
    <brk id="89" min="1" max="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88CC-6CD9-410B-9E3F-A442EF03EBB2}">
  <sheetPr codeName="Sheet4">
    <tabColor theme="9" tint="0.79998168889431442"/>
    <pageSetUpPr fitToPage="1"/>
  </sheetPr>
  <dimension ref="A1:Z101"/>
  <sheetViews>
    <sheetView zoomScale="75" zoomScaleNormal="75" workbookViewId="0">
      <selection activeCell="J5" sqref="J5"/>
    </sheetView>
  </sheetViews>
  <sheetFormatPr defaultColWidth="16.90625" defaultRowHeight="19.5" customHeight="1"/>
  <cols>
    <col min="1" max="1" width="9.36328125" style="1" bestFit="1" customWidth="1"/>
    <col min="2" max="2" width="60.90625" style="2" bestFit="1" customWidth="1"/>
    <col min="3" max="3" width="30.6328125" style="2" customWidth="1"/>
    <col min="4" max="4" width="13.81640625" style="2" customWidth="1"/>
    <col min="5" max="5" width="17.08984375" style="2" customWidth="1"/>
    <col min="6" max="6" width="15.08984375" style="2" customWidth="1"/>
    <col min="7" max="7" width="24.54296875" style="2" bestFit="1" customWidth="1"/>
    <col min="8" max="8" width="16.6328125" style="2" bestFit="1" customWidth="1"/>
    <col min="9" max="9" width="16.6328125" style="2" customWidth="1"/>
    <col min="10" max="10" width="26.26953125" style="8" bestFit="1" customWidth="1"/>
    <col min="11" max="26" width="16.90625" style="8"/>
    <col min="27" max="16384" width="16.90625" style="2"/>
  </cols>
  <sheetData>
    <row r="1" spans="1:26" ht="19.5" customHeight="1" thickBot="1"/>
    <row r="2" spans="1:26" ht="19.5" customHeight="1">
      <c r="B2" s="239" t="s">
        <v>53</v>
      </c>
      <c r="C2" s="240"/>
      <c r="D2" s="240"/>
      <c r="E2" s="240"/>
      <c r="F2" s="240"/>
      <c r="G2" s="240"/>
      <c r="H2" s="240"/>
      <c r="I2" s="241"/>
      <c r="O2" s="2"/>
      <c r="P2" s="2"/>
      <c r="Q2" s="2"/>
      <c r="R2" s="2"/>
      <c r="S2" s="2"/>
      <c r="T2" s="2"/>
      <c r="U2" s="2"/>
      <c r="V2" s="2"/>
      <c r="W2" s="2"/>
      <c r="X2" s="2"/>
      <c r="Y2" s="2"/>
      <c r="Z2" s="2"/>
    </row>
    <row r="3" spans="1:26" ht="19.5" customHeight="1">
      <c r="B3" s="220" t="s">
        <v>24</v>
      </c>
      <c r="C3" s="221"/>
      <c r="D3" s="222">
        <f>Form_B_DISCOM!E3</f>
        <v>0</v>
      </c>
      <c r="E3" s="222"/>
      <c r="F3" s="222"/>
      <c r="G3" s="222"/>
      <c r="H3" s="222"/>
      <c r="I3" s="223"/>
      <c r="O3" s="2"/>
      <c r="P3" s="2"/>
      <c r="Q3" s="2"/>
      <c r="R3" s="2"/>
      <c r="S3" s="2"/>
      <c r="T3" s="2"/>
      <c r="U3" s="2"/>
      <c r="V3" s="2"/>
      <c r="W3" s="2"/>
      <c r="X3" s="2"/>
      <c r="Y3" s="2"/>
      <c r="Z3" s="2"/>
    </row>
    <row r="4" spans="1:26" ht="19.5" customHeight="1">
      <c r="B4" s="220" t="s">
        <v>25</v>
      </c>
      <c r="C4" s="221"/>
      <c r="D4" s="222">
        <f>Form_B_DISCOM!E4</f>
        <v>0</v>
      </c>
      <c r="E4" s="222"/>
      <c r="F4" s="222"/>
      <c r="G4" s="222"/>
      <c r="H4" s="222"/>
      <c r="I4" s="223"/>
      <c r="O4" s="2"/>
      <c r="P4" s="2"/>
      <c r="Q4" s="2"/>
      <c r="R4" s="2"/>
      <c r="S4" s="2"/>
      <c r="T4" s="2"/>
      <c r="U4" s="2"/>
      <c r="V4" s="2"/>
      <c r="W4" s="2"/>
      <c r="X4" s="2"/>
      <c r="Y4" s="2"/>
      <c r="Z4" s="2"/>
    </row>
    <row r="5" spans="1:26" ht="19.5" customHeight="1">
      <c r="B5" s="220" t="s">
        <v>26</v>
      </c>
      <c r="C5" s="221"/>
      <c r="D5" s="222">
        <f>Form_B_DISCOM!E5</f>
        <v>0</v>
      </c>
      <c r="E5" s="222"/>
      <c r="F5" s="222"/>
      <c r="G5" s="222"/>
      <c r="H5" s="222"/>
      <c r="I5" s="223"/>
      <c r="O5" s="2"/>
      <c r="P5" s="2"/>
      <c r="Q5" s="2"/>
      <c r="R5" s="2"/>
      <c r="S5" s="2"/>
      <c r="T5" s="2"/>
      <c r="U5" s="2"/>
      <c r="V5" s="2"/>
      <c r="W5" s="2"/>
      <c r="X5" s="2"/>
      <c r="Y5" s="2"/>
      <c r="Z5" s="2"/>
    </row>
    <row r="6" spans="1:26" ht="19.5" customHeight="1">
      <c r="B6" s="220" t="s">
        <v>27</v>
      </c>
      <c r="C6" s="221"/>
      <c r="D6" s="222">
        <f>Form_B_DISCOM!E6</f>
        <v>0</v>
      </c>
      <c r="E6" s="222"/>
      <c r="F6" s="222"/>
      <c r="G6" s="222"/>
      <c r="H6" s="222"/>
      <c r="I6" s="223"/>
      <c r="O6" s="2"/>
      <c r="P6" s="2"/>
      <c r="Q6" s="2"/>
      <c r="R6" s="2"/>
      <c r="S6" s="2"/>
      <c r="T6" s="2"/>
      <c r="U6" s="2"/>
      <c r="V6" s="2"/>
      <c r="W6" s="2"/>
      <c r="X6" s="2"/>
      <c r="Y6" s="2"/>
      <c r="Z6" s="2"/>
    </row>
    <row r="7" spans="1:26" ht="19.5" customHeight="1">
      <c r="B7" s="220" t="s">
        <v>244</v>
      </c>
      <c r="C7" s="221"/>
      <c r="D7" s="242" t="s">
        <v>292</v>
      </c>
      <c r="E7" s="242"/>
      <c r="F7" s="242"/>
      <c r="G7" s="242"/>
      <c r="H7" s="242"/>
      <c r="I7" s="243"/>
      <c r="O7" s="2"/>
      <c r="P7" s="2"/>
      <c r="Q7" s="2"/>
      <c r="R7" s="2"/>
      <c r="S7" s="2"/>
      <c r="T7" s="2"/>
      <c r="U7" s="2"/>
      <c r="V7" s="2"/>
      <c r="W7" s="2"/>
      <c r="X7" s="2"/>
      <c r="Y7" s="2"/>
      <c r="Z7" s="2"/>
    </row>
    <row r="8" spans="1:26" ht="19.5" customHeight="1">
      <c r="B8" s="220" t="s">
        <v>311</v>
      </c>
      <c r="C8" s="221"/>
      <c r="D8" s="222">
        <f>Form_B_DISCOM!E7</f>
        <v>0</v>
      </c>
      <c r="E8" s="222"/>
      <c r="F8" s="222"/>
      <c r="G8" s="222"/>
      <c r="H8" s="222"/>
      <c r="I8" s="223"/>
      <c r="O8" s="2"/>
      <c r="P8" s="2"/>
      <c r="Q8" s="2"/>
      <c r="R8" s="2"/>
      <c r="S8" s="2"/>
      <c r="T8" s="2"/>
      <c r="U8" s="2"/>
      <c r="V8" s="2"/>
      <c r="W8" s="2"/>
      <c r="X8" s="2"/>
      <c r="Y8" s="2"/>
      <c r="Z8" s="2"/>
    </row>
    <row r="9" spans="1:26" ht="19.5" customHeight="1">
      <c r="B9" s="224" t="s">
        <v>1</v>
      </c>
      <c r="C9" s="225"/>
      <c r="D9" s="222" t="str">
        <f>Form_B_DISCOM!E8</f>
        <v/>
      </c>
      <c r="E9" s="222"/>
      <c r="F9" s="222"/>
      <c r="G9" s="222"/>
      <c r="H9" s="222"/>
      <c r="I9" s="223"/>
      <c r="O9" s="2"/>
      <c r="P9" s="2"/>
      <c r="Q9" s="2"/>
      <c r="R9" s="2"/>
      <c r="S9" s="2"/>
      <c r="T9" s="2"/>
      <c r="U9" s="2"/>
      <c r="V9" s="2"/>
      <c r="W9" s="2"/>
      <c r="X9" s="2"/>
      <c r="Y9" s="2"/>
      <c r="Z9" s="2"/>
    </row>
    <row r="10" spans="1:26" ht="19.5" customHeight="1">
      <c r="B10" s="234" t="s">
        <v>28</v>
      </c>
      <c r="C10" s="235"/>
      <c r="D10" s="235"/>
      <c r="E10" s="235"/>
      <c r="F10" s="235"/>
      <c r="G10" s="235"/>
      <c r="H10" s="235"/>
      <c r="I10" s="236"/>
      <c r="O10" s="2"/>
      <c r="P10" s="2"/>
      <c r="Q10" s="2"/>
      <c r="R10" s="2"/>
      <c r="S10" s="2"/>
      <c r="T10" s="2"/>
      <c r="U10" s="2"/>
      <c r="V10" s="2"/>
      <c r="W10" s="2"/>
      <c r="X10" s="2"/>
      <c r="Y10" s="2"/>
      <c r="Z10" s="2"/>
    </row>
    <row r="11" spans="1:26" ht="19.5" customHeight="1">
      <c r="A11" s="123"/>
      <c r="B11" s="75" t="s">
        <v>46</v>
      </c>
      <c r="C11" s="76" t="s">
        <v>6</v>
      </c>
      <c r="D11" s="77" t="s">
        <v>3</v>
      </c>
      <c r="E11" s="237" t="s">
        <v>260</v>
      </c>
      <c r="F11" s="237"/>
      <c r="G11" s="237"/>
      <c r="H11" s="237"/>
      <c r="I11" s="238"/>
      <c r="O11" s="2"/>
      <c r="P11" s="2"/>
      <c r="Q11" s="2"/>
      <c r="R11" s="2"/>
      <c r="S11" s="2"/>
      <c r="T11" s="2"/>
      <c r="U11" s="2"/>
      <c r="V11" s="2"/>
      <c r="W11" s="2"/>
      <c r="X11" s="2"/>
      <c r="Y11" s="2"/>
      <c r="Z11" s="2"/>
    </row>
    <row r="12" spans="1:26" ht="19.5" customHeight="1">
      <c r="A12" s="123"/>
      <c r="B12" s="3" t="s">
        <v>328</v>
      </c>
      <c r="C12" s="9" t="s">
        <v>302</v>
      </c>
      <c r="D12" s="43" t="s">
        <v>4</v>
      </c>
      <c r="E12" s="226">
        <f>E13-E14+E15+E16</f>
        <v>0</v>
      </c>
      <c r="F12" s="226"/>
      <c r="G12" s="226"/>
      <c r="H12" s="226"/>
      <c r="I12" s="227"/>
      <c r="O12" s="2"/>
      <c r="P12" s="2"/>
      <c r="Q12" s="2"/>
      <c r="R12" s="2"/>
      <c r="S12" s="2"/>
      <c r="T12" s="2"/>
      <c r="U12" s="2"/>
      <c r="V12" s="2"/>
      <c r="W12" s="2"/>
      <c r="X12" s="2"/>
      <c r="Y12" s="2"/>
      <c r="Z12" s="2"/>
    </row>
    <row r="13" spans="1:26" ht="19.5" customHeight="1">
      <c r="A13" s="123"/>
      <c r="B13" s="4" t="s">
        <v>321</v>
      </c>
      <c r="C13" s="5" t="s">
        <v>7</v>
      </c>
      <c r="D13" s="6" t="s">
        <v>4</v>
      </c>
      <c r="E13" s="228"/>
      <c r="F13" s="228"/>
      <c r="G13" s="228"/>
      <c r="H13" s="228"/>
      <c r="I13" s="229"/>
      <c r="O13" s="2"/>
      <c r="P13" s="2"/>
      <c r="Q13" s="2"/>
      <c r="R13" s="2"/>
      <c r="S13" s="2"/>
      <c r="T13" s="2"/>
      <c r="U13" s="2"/>
      <c r="V13" s="2"/>
      <c r="W13" s="2"/>
      <c r="X13" s="2"/>
      <c r="Y13" s="2"/>
      <c r="Z13" s="2"/>
    </row>
    <row r="14" spans="1:26" s="8" customFormat="1" ht="19.5" customHeight="1">
      <c r="A14" s="1"/>
      <c r="B14" s="4" t="s">
        <v>323</v>
      </c>
      <c r="C14" s="5" t="s">
        <v>245</v>
      </c>
      <c r="D14" s="6" t="s">
        <v>4</v>
      </c>
      <c r="E14" s="228"/>
      <c r="F14" s="228"/>
      <c r="G14" s="228"/>
      <c r="H14" s="228"/>
      <c r="I14" s="229"/>
    </row>
    <row r="15" spans="1:26" ht="19.5" customHeight="1">
      <c r="A15" s="123"/>
      <c r="B15" s="4" t="s">
        <v>246</v>
      </c>
      <c r="C15" s="5" t="s">
        <v>8</v>
      </c>
      <c r="D15" s="6" t="s">
        <v>4</v>
      </c>
      <c r="E15" s="228"/>
      <c r="F15" s="228"/>
      <c r="G15" s="228"/>
      <c r="H15" s="228"/>
      <c r="I15" s="229"/>
      <c r="O15" s="2"/>
      <c r="P15" s="2"/>
      <c r="Q15" s="2"/>
      <c r="R15" s="2"/>
      <c r="S15" s="2"/>
      <c r="T15" s="2"/>
      <c r="U15" s="2"/>
      <c r="V15" s="2"/>
      <c r="W15" s="2"/>
      <c r="X15" s="2"/>
      <c r="Y15" s="2"/>
      <c r="Z15" s="2"/>
    </row>
    <row r="16" spans="1:26" ht="19.5" customHeight="1">
      <c r="A16" s="123"/>
      <c r="B16" s="170" t="s">
        <v>247</v>
      </c>
      <c r="C16" s="7" t="s">
        <v>248</v>
      </c>
      <c r="D16" s="6" t="s">
        <v>4</v>
      </c>
      <c r="E16" s="230">
        <f>I36</f>
        <v>0</v>
      </c>
      <c r="F16" s="230"/>
      <c r="G16" s="230"/>
      <c r="H16" s="230"/>
      <c r="I16" s="231"/>
      <c r="O16" s="2"/>
      <c r="P16" s="2"/>
      <c r="Q16" s="2"/>
      <c r="R16" s="2"/>
      <c r="S16" s="2"/>
      <c r="T16" s="2"/>
      <c r="U16" s="2"/>
      <c r="V16" s="2"/>
      <c r="W16" s="2"/>
      <c r="X16" s="2"/>
      <c r="Y16" s="2"/>
      <c r="Z16" s="2"/>
    </row>
    <row r="17" spans="1:26" ht="19.5" customHeight="1">
      <c r="A17" s="123"/>
      <c r="B17" s="3" t="s">
        <v>65</v>
      </c>
      <c r="C17" s="9" t="s">
        <v>252</v>
      </c>
      <c r="D17" s="43" t="s">
        <v>4</v>
      </c>
      <c r="E17" s="226">
        <f>SUM(E18:I21)</f>
        <v>0</v>
      </c>
      <c r="F17" s="226"/>
      <c r="G17" s="226"/>
      <c r="H17" s="226"/>
      <c r="I17" s="227"/>
      <c r="O17" s="2"/>
      <c r="P17" s="2"/>
      <c r="Q17" s="2"/>
      <c r="R17" s="2"/>
      <c r="S17" s="2"/>
      <c r="T17" s="2"/>
      <c r="U17" s="2"/>
      <c r="V17" s="2"/>
      <c r="W17" s="2"/>
      <c r="X17" s="2"/>
      <c r="Y17" s="2"/>
      <c r="Z17" s="2"/>
    </row>
    <row r="18" spans="1:26" ht="19.5" customHeight="1">
      <c r="A18" s="123"/>
      <c r="B18" s="4" t="s">
        <v>249</v>
      </c>
      <c r="C18" s="5" t="s">
        <v>33</v>
      </c>
      <c r="D18" s="6" t="s">
        <v>4</v>
      </c>
      <c r="E18" s="228"/>
      <c r="F18" s="228"/>
      <c r="G18" s="228"/>
      <c r="H18" s="228"/>
      <c r="I18" s="229"/>
      <c r="O18" s="2"/>
      <c r="P18" s="2"/>
      <c r="Q18" s="2"/>
      <c r="R18" s="2"/>
      <c r="S18" s="2"/>
      <c r="T18" s="2"/>
      <c r="U18" s="2"/>
      <c r="V18" s="2"/>
      <c r="W18" s="2"/>
      <c r="X18" s="2"/>
      <c r="Y18" s="2"/>
      <c r="Z18" s="2"/>
    </row>
    <row r="19" spans="1:26" ht="19.5" customHeight="1">
      <c r="A19" s="123"/>
      <c r="B19" s="4" t="s">
        <v>250</v>
      </c>
      <c r="C19" s="5" t="s">
        <v>19</v>
      </c>
      <c r="D19" s="6" t="s">
        <v>4</v>
      </c>
      <c r="E19" s="228"/>
      <c r="F19" s="228"/>
      <c r="G19" s="228"/>
      <c r="H19" s="228"/>
      <c r="I19" s="229"/>
      <c r="O19" s="2"/>
      <c r="P19" s="2"/>
      <c r="Q19" s="2"/>
      <c r="R19" s="2"/>
      <c r="S19" s="2"/>
      <c r="T19" s="2"/>
      <c r="U19" s="2"/>
      <c r="V19" s="2"/>
      <c r="W19" s="2"/>
      <c r="X19" s="2"/>
      <c r="Y19" s="2"/>
      <c r="Z19" s="2"/>
    </row>
    <row r="20" spans="1:26" ht="19.5" customHeight="1">
      <c r="A20" s="123"/>
      <c r="B20" s="4" t="s">
        <v>59</v>
      </c>
      <c r="C20" s="5" t="s">
        <v>9</v>
      </c>
      <c r="D20" s="6" t="s">
        <v>4</v>
      </c>
      <c r="E20" s="228"/>
      <c r="F20" s="228"/>
      <c r="G20" s="228"/>
      <c r="H20" s="228"/>
      <c r="I20" s="229"/>
      <c r="O20" s="2"/>
      <c r="P20" s="2"/>
      <c r="Q20" s="2"/>
      <c r="R20" s="2"/>
      <c r="S20" s="2"/>
      <c r="T20" s="2"/>
      <c r="U20" s="2"/>
      <c r="V20" s="2"/>
      <c r="W20" s="2"/>
      <c r="X20" s="2"/>
      <c r="Y20" s="2"/>
      <c r="Z20" s="2"/>
    </row>
    <row r="21" spans="1:26" ht="19.5" customHeight="1">
      <c r="A21" s="123"/>
      <c r="B21" s="170" t="s">
        <v>247</v>
      </c>
      <c r="C21" s="5" t="s">
        <v>251</v>
      </c>
      <c r="D21" s="6" t="s">
        <v>4</v>
      </c>
      <c r="E21" s="230">
        <f>I44</f>
        <v>0</v>
      </c>
      <c r="F21" s="230"/>
      <c r="G21" s="230"/>
      <c r="H21" s="230"/>
      <c r="I21" s="231"/>
      <c r="O21" s="2"/>
      <c r="P21" s="2"/>
      <c r="Q21" s="2"/>
      <c r="R21" s="2"/>
      <c r="S21" s="2"/>
      <c r="T21" s="2"/>
      <c r="U21" s="2"/>
      <c r="V21" s="2"/>
      <c r="W21" s="2"/>
      <c r="X21" s="2"/>
      <c r="Y21" s="2"/>
      <c r="Z21" s="2"/>
    </row>
    <row r="22" spans="1:26" s="8" customFormat="1" ht="19.5" customHeight="1">
      <c r="A22" s="1"/>
      <c r="B22" s="3" t="s">
        <v>66</v>
      </c>
      <c r="C22" s="9" t="s">
        <v>253</v>
      </c>
      <c r="D22" s="43" t="s">
        <v>4</v>
      </c>
      <c r="E22" s="226">
        <f>SUM(E23:I27)</f>
        <v>0</v>
      </c>
      <c r="F22" s="226"/>
      <c r="G22" s="226"/>
      <c r="H22" s="226"/>
      <c r="I22" s="227"/>
    </row>
    <row r="23" spans="1:26" s="8" customFormat="1" ht="19.5" customHeight="1">
      <c r="A23" s="1"/>
      <c r="B23" s="4" t="s">
        <v>256</v>
      </c>
      <c r="C23" s="5" t="s">
        <v>13</v>
      </c>
      <c r="D23" s="6" t="s">
        <v>4</v>
      </c>
      <c r="E23" s="228"/>
      <c r="F23" s="228"/>
      <c r="G23" s="228"/>
      <c r="H23" s="228"/>
      <c r="I23" s="229"/>
    </row>
    <row r="24" spans="1:26" s="8" customFormat="1" ht="19.5" customHeight="1">
      <c r="A24" s="1"/>
      <c r="B24" s="4" t="s">
        <v>257</v>
      </c>
      <c r="C24" s="7" t="s">
        <v>14</v>
      </c>
      <c r="D24" s="6" t="s">
        <v>4</v>
      </c>
      <c r="E24" s="228"/>
      <c r="F24" s="228"/>
      <c r="G24" s="228"/>
      <c r="H24" s="228"/>
      <c r="I24" s="229"/>
    </row>
    <row r="25" spans="1:26" s="8" customFormat="1" ht="25">
      <c r="A25" s="1"/>
      <c r="B25" s="4" t="s">
        <v>258</v>
      </c>
      <c r="C25" s="5" t="s">
        <v>16</v>
      </c>
      <c r="D25" s="6" t="s">
        <v>4</v>
      </c>
      <c r="E25" s="228"/>
      <c r="F25" s="228"/>
      <c r="G25" s="228"/>
      <c r="H25" s="228"/>
      <c r="I25" s="229"/>
    </row>
    <row r="26" spans="1:26" ht="25">
      <c r="A26" s="123"/>
      <c r="B26" s="4" t="s">
        <v>259</v>
      </c>
      <c r="C26" s="5" t="s">
        <v>254</v>
      </c>
      <c r="D26" s="6" t="s">
        <v>4</v>
      </c>
      <c r="E26" s="228"/>
      <c r="F26" s="228"/>
      <c r="G26" s="228"/>
      <c r="H26" s="228"/>
      <c r="I26" s="229"/>
      <c r="O26" s="2"/>
      <c r="P26" s="2"/>
      <c r="Q26" s="2"/>
      <c r="R26" s="2"/>
      <c r="S26" s="2"/>
      <c r="T26" s="2"/>
      <c r="U26" s="2"/>
      <c r="V26" s="2"/>
      <c r="W26" s="2"/>
      <c r="X26" s="2"/>
      <c r="Y26" s="2"/>
      <c r="Z26" s="2"/>
    </row>
    <row r="27" spans="1:26" ht="19.5" customHeight="1">
      <c r="A27" s="123"/>
      <c r="B27" s="170" t="s">
        <v>247</v>
      </c>
      <c r="C27" s="7" t="s">
        <v>255</v>
      </c>
      <c r="D27" s="6" t="s">
        <v>4</v>
      </c>
      <c r="E27" s="230">
        <f>I50</f>
        <v>0</v>
      </c>
      <c r="F27" s="230"/>
      <c r="G27" s="230"/>
      <c r="H27" s="230"/>
      <c r="I27" s="231"/>
      <c r="O27" s="2"/>
      <c r="P27" s="2"/>
      <c r="Q27" s="2"/>
      <c r="R27" s="2"/>
      <c r="S27" s="2"/>
      <c r="T27" s="2"/>
      <c r="U27" s="2"/>
      <c r="V27" s="2"/>
      <c r="W27" s="2"/>
      <c r="X27" s="2"/>
      <c r="Y27" s="2"/>
      <c r="Z27" s="2"/>
    </row>
    <row r="28" spans="1:26" s="8" customFormat="1" ht="19.5" customHeight="1">
      <c r="A28" s="1"/>
      <c r="B28" s="3" t="s">
        <v>388</v>
      </c>
      <c r="C28" s="44" t="s">
        <v>386</v>
      </c>
      <c r="D28" s="43" t="s">
        <v>4</v>
      </c>
      <c r="E28" s="232">
        <f>(E29-E30)*(1-E31)</f>
        <v>0</v>
      </c>
      <c r="F28" s="232"/>
      <c r="G28" s="232"/>
      <c r="H28" s="232"/>
      <c r="I28" s="233"/>
    </row>
    <row r="29" spans="1:26" s="8" customFormat="1" ht="19.5" customHeight="1">
      <c r="A29" s="1"/>
      <c r="B29" s="4" t="s">
        <v>261</v>
      </c>
      <c r="C29" s="7" t="s">
        <v>175</v>
      </c>
      <c r="D29" s="6" t="s">
        <v>4</v>
      </c>
      <c r="E29" s="228"/>
      <c r="F29" s="228"/>
      <c r="G29" s="228"/>
      <c r="H29" s="228"/>
      <c r="I29" s="229"/>
    </row>
    <row r="30" spans="1:26" s="8" customFormat="1" ht="19.5" customHeight="1">
      <c r="A30" s="1"/>
      <c r="B30" s="4" t="s">
        <v>379</v>
      </c>
      <c r="C30" s="7" t="s">
        <v>34</v>
      </c>
      <c r="D30" s="6" t="s">
        <v>4</v>
      </c>
      <c r="E30" s="228"/>
      <c r="F30" s="228"/>
      <c r="G30" s="228"/>
      <c r="H30" s="228"/>
      <c r="I30" s="229"/>
    </row>
    <row r="31" spans="1:26" s="8" customFormat="1" ht="19.5" customHeight="1">
      <c r="A31" s="1"/>
      <c r="B31" s="172" t="s">
        <v>382</v>
      </c>
      <c r="C31" s="11" t="s">
        <v>385</v>
      </c>
      <c r="D31" s="45" t="s">
        <v>5</v>
      </c>
      <c r="E31" s="253"/>
      <c r="F31" s="254"/>
      <c r="G31" s="254"/>
      <c r="H31" s="254"/>
      <c r="I31" s="255"/>
    </row>
    <row r="32" spans="1:26" s="8" customFormat="1" ht="19.5" customHeight="1">
      <c r="A32" s="1"/>
      <c r="B32" s="85" t="s">
        <v>377</v>
      </c>
      <c r="C32" s="44" t="s">
        <v>380</v>
      </c>
      <c r="D32" s="43" t="s">
        <v>4</v>
      </c>
      <c r="E32" s="232">
        <f>I56</f>
        <v>0</v>
      </c>
      <c r="F32" s="232"/>
      <c r="G32" s="232"/>
      <c r="H32" s="232"/>
      <c r="I32" s="233"/>
    </row>
    <row r="33" spans="1:26" ht="31">
      <c r="A33" s="123"/>
      <c r="B33" s="78" t="s">
        <v>176</v>
      </c>
      <c r="C33" s="104" t="s">
        <v>381</v>
      </c>
      <c r="D33" s="9" t="s">
        <v>4</v>
      </c>
      <c r="E33" s="226">
        <f>E12+E17-E22+E28+E32</f>
        <v>0</v>
      </c>
      <c r="F33" s="226"/>
      <c r="G33" s="226"/>
      <c r="H33" s="226"/>
      <c r="I33" s="227"/>
    </row>
    <row r="34" spans="1:26" ht="19.5" customHeight="1">
      <c r="A34" s="124"/>
      <c r="B34" s="250" t="s">
        <v>29</v>
      </c>
      <c r="C34" s="251"/>
      <c r="D34" s="251"/>
      <c r="E34" s="251"/>
      <c r="F34" s="251"/>
      <c r="G34" s="251"/>
      <c r="H34" s="251"/>
      <c r="I34" s="252"/>
      <c r="O34" s="2"/>
      <c r="P34" s="2"/>
      <c r="Q34" s="2"/>
      <c r="R34" s="2"/>
      <c r="S34" s="2"/>
      <c r="T34" s="2"/>
      <c r="U34" s="2"/>
      <c r="V34" s="2"/>
      <c r="W34" s="2"/>
      <c r="X34" s="2"/>
      <c r="Y34" s="2"/>
      <c r="Z34" s="2"/>
    </row>
    <row r="35" spans="1:26" s="8" customFormat="1" ht="19.5" customHeight="1">
      <c r="A35" s="1"/>
      <c r="B35" s="79" t="s">
        <v>31</v>
      </c>
      <c r="C35" s="80" t="s">
        <v>6</v>
      </c>
      <c r="D35" s="81" t="s">
        <v>3</v>
      </c>
      <c r="E35" s="82" t="s">
        <v>61</v>
      </c>
      <c r="F35" s="82" t="s">
        <v>62</v>
      </c>
      <c r="G35" s="83" t="s">
        <v>63</v>
      </c>
      <c r="H35" s="82" t="s">
        <v>64</v>
      </c>
      <c r="I35" s="84" t="s">
        <v>17</v>
      </c>
    </row>
    <row r="36" spans="1:26" s="8" customFormat="1" ht="19.5" customHeight="1">
      <c r="A36" s="1"/>
      <c r="B36" s="85" t="s">
        <v>179</v>
      </c>
      <c r="C36" s="86" t="s">
        <v>276</v>
      </c>
      <c r="D36" s="87" t="s">
        <v>4</v>
      </c>
      <c r="E36" s="107">
        <f>E37+E38+E39+E42</f>
        <v>0</v>
      </c>
      <c r="F36" s="107">
        <f>F37+F38+F39+F42</f>
        <v>0</v>
      </c>
      <c r="G36" s="107">
        <f>G37+G38+G39+G42</f>
        <v>0</v>
      </c>
      <c r="H36" s="107">
        <f>H37+H38+H39+H42</f>
        <v>0</v>
      </c>
      <c r="I36" s="108">
        <f>I37+I38+I39+I42+I43</f>
        <v>0</v>
      </c>
    </row>
    <row r="37" spans="1:26" s="8" customFormat="1" ht="19.5" customHeight="1">
      <c r="A37" s="1"/>
      <c r="B37" s="10" t="s">
        <v>10</v>
      </c>
      <c r="C37" s="11" t="s">
        <v>20</v>
      </c>
      <c r="D37" s="45" t="s">
        <v>4</v>
      </c>
      <c r="E37" s="145"/>
      <c r="F37" s="109"/>
      <c r="G37" s="110"/>
      <c r="H37" s="146"/>
      <c r="I37" s="111">
        <f>E37+H37</f>
        <v>0</v>
      </c>
    </row>
    <row r="38" spans="1:26" s="8" customFormat="1" ht="19.5" customHeight="1">
      <c r="A38" s="1"/>
      <c r="B38" s="10" t="s">
        <v>11</v>
      </c>
      <c r="C38" s="11" t="s">
        <v>18</v>
      </c>
      <c r="D38" s="45" t="s">
        <v>4</v>
      </c>
      <c r="E38" s="112"/>
      <c r="F38" s="146"/>
      <c r="G38" s="109"/>
      <c r="H38" s="146"/>
      <c r="I38" s="111">
        <f>F38+H38</f>
        <v>0</v>
      </c>
    </row>
    <row r="39" spans="1:26" s="8" customFormat="1" ht="19.5" customHeight="1">
      <c r="A39" s="1"/>
      <c r="B39" s="88" t="s">
        <v>47</v>
      </c>
      <c r="C39" s="11" t="s">
        <v>180</v>
      </c>
      <c r="D39" s="45"/>
      <c r="E39" s="112"/>
      <c r="F39" s="109"/>
      <c r="G39" s="113">
        <f>SUM(G40:G41)</f>
        <v>0</v>
      </c>
      <c r="H39" s="109"/>
      <c r="I39" s="111">
        <f>G39</f>
        <v>0</v>
      </c>
    </row>
    <row r="40" spans="1:26" s="8" customFormat="1" ht="19.5" customHeight="1">
      <c r="A40" s="1"/>
      <c r="B40" s="90" t="s">
        <v>30</v>
      </c>
      <c r="C40" s="11" t="s">
        <v>116</v>
      </c>
      <c r="D40" s="45" t="s">
        <v>4</v>
      </c>
      <c r="E40" s="112"/>
      <c r="F40" s="109"/>
      <c r="G40" s="146"/>
      <c r="H40" s="109"/>
      <c r="I40" s="114"/>
    </row>
    <row r="41" spans="1:26" s="8" customFormat="1" ht="19.5" customHeight="1">
      <c r="A41" s="1"/>
      <c r="B41" s="90" t="s">
        <v>303</v>
      </c>
      <c r="C41" s="11" t="s">
        <v>35</v>
      </c>
      <c r="D41" s="45" t="s">
        <v>4</v>
      </c>
      <c r="E41" s="112"/>
      <c r="F41" s="109"/>
      <c r="G41" s="146"/>
      <c r="H41" s="109"/>
      <c r="I41" s="114"/>
    </row>
    <row r="42" spans="1:26" s="8" customFormat="1" ht="19.5" customHeight="1">
      <c r="A42" s="1"/>
      <c r="B42" s="10" t="s">
        <v>67</v>
      </c>
      <c r="C42" s="11" t="s">
        <v>23</v>
      </c>
      <c r="D42" s="45" t="s">
        <v>4</v>
      </c>
      <c r="E42" s="112"/>
      <c r="F42" s="109"/>
      <c r="G42" s="109"/>
      <c r="H42" s="146"/>
      <c r="I42" s="111">
        <f>H42</f>
        <v>0</v>
      </c>
    </row>
    <row r="43" spans="1:26" s="8" customFormat="1" ht="19.5" customHeight="1">
      <c r="A43" s="1"/>
      <c r="B43" s="10" t="s">
        <v>274</v>
      </c>
      <c r="C43" s="11" t="s">
        <v>275</v>
      </c>
      <c r="D43" s="45" t="s">
        <v>4</v>
      </c>
      <c r="E43" s="109"/>
      <c r="F43" s="109"/>
      <c r="G43" s="109"/>
      <c r="H43" s="113">
        <f>'Annexure-1'!H39</f>
        <v>0</v>
      </c>
      <c r="I43" s="111">
        <f>H43</f>
        <v>0</v>
      </c>
    </row>
    <row r="44" spans="1:26" s="8" customFormat="1" ht="19.5" customHeight="1">
      <c r="A44" s="1"/>
      <c r="B44" s="85" t="s">
        <v>178</v>
      </c>
      <c r="C44" s="91" t="s">
        <v>181</v>
      </c>
      <c r="D44" s="92" t="s">
        <v>4</v>
      </c>
      <c r="E44" s="107">
        <f>E45+E46+E47+E48+E49</f>
        <v>0</v>
      </c>
      <c r="F44" s="107">
        <f>F45+F46+F47+F48+F49</f>
        <v>0</v>
      </c>
      <c r="G44" s="107">
        <f>G45+G46+G47+G48+G49</f>
        <v>0</v>
      </c>
      <c r="H44" s="107">
        <f>H45+H46+H47+H48+H49</f>
        <v>0</v>
      </c>
      <c r="I44" s="108">
        <f>I45+I46+I47+I48+I49</f>
        <v>0</v>
      </c>
    </row>
    <row r="45" spans="1:26" s="8" customFormat="1" ht="19.5" customHeight="1">
      <c r="A45" s="1"/>
      <c r="B45" s="10" t="s">
        <v>10</v>
      </c>
      <c r="C45" s="93" t="s">
        <v>21</v>
      </c>
      <c r="D45" s="45" t="s">
        <v>4</v>
      </c>
      <c r="E45" s="145"/>
      <c r="F45" s="109"/>
      <c r="G45" s="110"/>
      <c r="H45" s="146"/>
      <c r="I45" s="111">
        <f>E45+H45</f>
        <v>0</v>
      </c>
    </row>
    <row r="46" spans="1:26" ht="19.5" customHeight="1">
      <c r="B46" s="10" t="s">
        <v>11</v>
      </c>
      <c r="C46" s="11" t="s">
        <v>22</v>
      </c>
      <c r="D46" s="45" t="s">
        <v>4</v>
      </c>
      <c r="E46" s="112"/>
      <c r="F46" s="146"/>
      <c r="G46" s="109"/>
      <c r="H46" s="146"/>
      <c r="I46" s="111">
        <f>F46+H46</f>
        <v>0</v>
      </c>
      <c r="O46" s="2"/>
      <c r="P46" s="2"/>
      <c r="Q46" s="2"/>
      <c r="R46" s="2"/>
      <c r="S46" s="2"/>
      <c r="T46" s="2"/>
      <c r="U46" s="2"/>
      <c r="V46" s="2"/>
      <c r="W46" s="2"/>
      <c r="X46" s="2"/>
      <c r="Y46" s="2"/>
      <c r="Z46" s="2"/>
    </row>
    <row r="47" spans="1:26" s="8" customFormat="1" ht="19.5" customHeight="1">
      <c r="A47" s="1"/>
      <c r="B47" s="88" t="s">
        <v>336</v>
      </c>
      <c r="C47" s="11" t="s">
        <v>342</v>
      </c>
      <c r="D47" s="45" t="s">
        <v>4</v>
      </c>
      <c r="E47" s="112"/>
      <c r="F47" s="109"/>
      <c r="G47" s="146"/>
      <c r="H47" s="109"/>
      <c r="I47" s="111">
        <f>G47</f>
        <v>0</v>
      </c>
    </row>
    <row r="48" spans="1:26" s="8" customFormat="1" ht="19.5" customHeight="1">
      <c r="A48" s="1"/>
      <c r="B48" s="10" t="s">
        <v>12</v>
      </c>
      <c r="C48" s="11" t="s">
        <v>37</v>
      </c>
      <c r="D48" s="45" t="s">
        <v>4</v>
      </c>
      <c r="E48" s="112"/>
      <c r="F48" s="109"/>
      <c r="G48" s="109"/>
      <c r="H48" s="146"/>
      <c r="I48" s="111">
        <f>H48</f>
        <v>0</v>
      </c>
    </row>
    <row r="49" spans="1:26" s="8" customFormat="1" ht="19.5" customHeight="1">
      <c r="A49" s="1"/>
      <c r="B49" s="94" t="s">
        <v>341</v>
      </c>
      <c r="C49" s="11" t="s">
        <v>38</v>
      </c>
      <c r="D49" s="45" t="s">
        <v>4</v>
      </c>
      <c r="E49" s="112"/>
      <c r="F49" s="109"/>
      <c r="G49" s="109"/>
      <c r="H49" s="146"/>
      <c r="I49" s="111">
        <f>H49</f>
        <v>0</v>
      </c>
    </row>
    <row r="50" spans="1:26" s="8" customFormat="1" ht="19.5" customHeight="1">
      <c r="A50" s="1"/>
      <c r="B50" s="85" t="s">
        <v>177</v>
      </c>
      <c r="C50" s="86" t="s">
        <v>183</v>
      </c>
      <c r="D50" s="92" t="s">
        <v>4</v>
      </c>
      <c r="E50" s="115">
        <f>E51+E52+E53+E54+E55</f>
        <v>0</v>
      </c>
      <c r="F50" s="115">
        <f>F51+F52+F53+F54+F55</f>
        <v>0</v>
      </c>
      <c r="G50" s="115">
        <f>G51+G52+G53+G54+G55</f>
        <v>0</v>
      </c>
      <c r="H50" s="115">
        <f>H51+H52+H53+H54+H55</f>
        <v>0</v>
      </c>
      <c r="I50" s="116">
        <f>I51+I52+I53+I54+I55</f>
        <v>0</v>
      </c>
    </row>
    <row r="51" spans="1:26" s="8" customFormat="1" ht="19.5" customHeight="1">
      <c r="A51" s="1"/>
      <c r="B51" s="10" t="s">
        <v>10</v>
      </c>
      <c r="C51" s="11" t="s">
        <v>39</v>
      </c>
      <c r="D51" s="45" t="s">
        <v>4</v>
      </c>
      <c r="E51" s="145"/>
      <c r="F51" s="109"/>
      <c r="G51" s="109"/>
      <c r="H51" s="146"/>
      <c r="I51" s="117">
        <f>E51+H51</f>
        <v>0</v>
      </c>
    </row>
    <row r="52" spans="1:26" s="8" customFormat="1" ht="19.5" customHeight="1">
      <c r="A52" s="1"/>
      <c r="B52" s="10" t="s">
        <v>11</v>
      </c>
      <c r="C52" s="11" t="s">
        <v>182</v>
      </c>
      <c r="D52" s="45" t="s">
        <v>4</v>
      </c>
      <c r="E52" s="112"/>
      <c r="F52" s="146"/>
      <c r="G52" s="109"/>
      <c r="H52" s="146"/>
      <c r="I52" s="111">
        <f>F52+H52</f>
        <v>0</v>
      </c>
    </row>
    <row r="53" spans="1:26" s="8" customFormat="1" ht="19.5" customHeight="1">
      <c r="A53" s="1"/>
      <c r="B53" s="88" t="s">
        <v>339</v>
      </c>
      <c r="C53" s="11" t="s">
        <v>335</v>
      </c>
      <c r="D53" s="45" t="s">
        <v>4</v>
      </c>
      <c r="E53" s="112"/>
      <c r="F53" s="109"/>
      <c r="G53" s="146"/>
      <c r="H53" s="109"/>
      <c r="I53" s="111">
        <f>G53</f>
        <v>0</v>
      </c>
    </row>
    <row r="54" spans="1:26" s="8" customFormat="1" ht="19.5" customHeight="1">
      <c r="A54" s="1"/>
      <c r="B54" s="10" t="s">
        <v>12</v>
      </c>
      <c r="C54" s="11" t="s">
        <v>40</v>
      </c>
      <c r="D54" s="45" t="s">
        <v>4</v>
      </c>
      <c r="E54" s="112"/>
      <c r="F54" s="109"/>
      <c r="G54" s="109"/>
      <c r="H54" s="146"/>
      <c r="I54" s="118">
        <f>H54</f>
        <v>0</v>
      </c>
    </row>
    <row r="55" spans="1:26" s="8" customFormat="1" ht="19.5" customHeight="1">
      <c r="A55" s="1"/>
      <c r="B55" s="94" t="s">
        <v>340</v>
      </c>
      <c r="C55" s="11" t="s">
        <v>41</v>
      </c>
      <c r="D55" s="45" t="s">
        <v>4</v>
      </c>
      <c r="E55" s="112"/>
      <c r="F55" s="109"/>
      <c r="G55" s="109"/>
      <c r="H55" s="146"/>
      <c r="I55" s="118">
        <f>H55</f>
        <v>0</v>
      </c>
    </row>
    <row r="56" spans="1:26" s="8" customFormat="1" ht="19.5" customHeight="1">
      <c r="A56" s="1"/>
      <c r="B56" s="85" t="s">
        <v>389</v>
      </c>
      <c r="C56" s="89" t="s">
        <v>384</v>
      </c>
      <c r="D56" s="45" t="s">
        <v>4</v>
      </c>
      <c r="E56" s="140">
        <f>(E57-E58)*(1-$I$59)</f>
        <v>0</v>
      </c>
      <c r="F56" s="140">
        <f t="shared" ref="F56:H56" si="0">(F57-F58)*(1-$I$59)</f>
        <v>0</v>
      </c>
      <c r="G56" s="140">
        <f t="shared" si="0"/>
        <v>0</v>
      </c>
      <c r="H56" s="140">
        <f t="shared" si="0"/>
        <v>0</v>
      </c>
      <c r="I56" s="139">
        <f>(I57-I58)*(1-$I$59)</f>
        <v>0</v>
      </c>
    </row>
    <row r="57" spans="1:26" s="8" customFormat="1" ht="19.5" customHeight="1">
      <c r="A57" s="1"/>
      <c r="B57" s="4" t="s">
        <v>261</v>
      </c>
      <c r="C57" s="11" t="s">
        <v>42</v>
      </c>
      <c r="D57" s="45" t="s">
        <v>4</v>
      </c>
      <c r="E57" s="145"/>
      <c r="F57" s="145"/>
      <c r="G57" s="145"/>
      <c r="H57" s="145"/>
      <c r="I57" s="111">
        <f>SUM(E57:H57)</f>
        <v>0</v>
      </c>
    </row>
    <row r="58" spans="1:26" s="8" customFormat="1" ht="19.5" customHeight="1">
      <c r="A58" s="1"/>
      <c r="B58" s="4" t="s">
        <v>378</v>
      </c>
      <c r="C58" s="11" t="s">
        <v>184</v>
      </c>
      <c r="D58" s="45" t="s">
        <v>4</v>
      </c>
      <c r="E58" s="145"/>
      <c r="F58" s="145"/>
      <c r="G58" s="145"/>
      <c r="H58" s="145"/>
      <c r="I58" s="111">
        <f>SUM(E58:H58)</f>
        <v>0</v>
      </c>
    </row>
    <row r="59" spans="1:26" s="8" customFormat="1" ht="19.5" customHeight="1">
      <c r="A59" s="1"/>
      <c r="B59" s="172" t="s">
        <v>382</v>
      </c>
      <c r="C59" s="11" t="s">
        <v>383</v>
      </c>
      <c r="D59" s="45" t="s">
        <v>5</v>
      </c>
      <c r="E59" s="112"/>
      <c r="F59" s="109"/>
      <c r="G59" s="109"/>
      <c r="H59" s="109"/>
      <c r="I59" s="171"/>
    </row>
    <row r="60" spans="1:26" ht="19.5" customHeight="1">
      <c r="B60" s="95" t="s">
        <v>36</v>
      </c>
      <c r="C60" s="86" t="s">
        <v>344</v>
      </c>
      <c r="D60" s="92" t="s">
        <v>4</v>
      </c>
      <c r="E60" s="115">
        <f>E36+E44-E50+E56</f>
        <v>0</v>
      </c>
      <c r="F60" s="115">
        <f>F36+F44-F50+F56</f>
        <v>0</v>
      </c>
      <c r="G60" s="115">
        <f>G36+G44-G50+G56</f>
        <v>0</v>
      </c>
      <c r="H60" s="115">
        <f>H36+H44-H50+H56</f>
        <v>0</v>
      </c>
      <c r="I60" s="116">
        <f>I36+I44-I50+I56</f>
        <v>0</v>
      </c>
      <c r="O60" s="2"/>
      <c r="P60" s="2"/>
      <c r="Q60" s="2"/>
      <c r="R60" s="2"/>
      <c r="S60" s="2"/>
      <c r="T60" s="2"/>
      <c r="U60" s="2"/>
      <c r="V60" s="2"/>
      <c r="W60" s="2"/>
      <c r="X60" s="2"/>
      <c r="Y60" s="2"/>
      <c r="Z60" s="2"/>
    </row>
    <row r="61" spans="1:26" s="8" customFormat="1" ht="19.5" customHeight="1">
      <c r="A61" s="1"/>
      <c r="B61" s="95" t="s">
        <v>345</v>
      </c>
      <c r="C61" s="86" t="s">
        <v>187</v>
      </c>
      <c r="D61" s="92" t="s">
        <v>4</v>
      </c>
      <c r="E61" s="112"/>
      <c r="F61" s="112"/>
      <c r="G61" s="112"/>
      <c r="H61" s="112"/>
      <c r="I61" s="116">
        <f>I63+I65</f>
        <v>0</v>
      </c>
    </row>
    <row r="62" spans="1:26" s="8" customFormat="1" ht="19.5" customHeight="1">
      <c r="A62" s="1"/>
      <c r="B62" s="4" t="s">
        <v>314</v>
      </c>
      <c r="C62" s="11"/>
      <c r="D62" s="45" t="s">
        <v>316</v>
      </c>
      <c r="E62" s="112"/>
      <c r="F62" s="112"/>
      <c r="G62" s="112"/>
      <c r="H62" s="112"/>
      <c r="I62" s="147"/>
    </row>
    <row r="63" spans="1:26" s="8" customFormat="1" ht="19.5" customHeight="1">
      <c r="A63" s="1"/>
      <c r="B63" s="4" t="s">
        <v>317</v>
      </c>
      <c r="C63" s="11" t="s">
        <v>185</v>
      </c>
      <c r="D63" s="45" t="s">
        <v>4</v>
      </c>
      <c r="E63" s="112"/>
      <c r="F63" s="112"/>
      <c r="G63" s="112"/>
      <c r="H63" s="112"/>
      <c r="I63" s="111">
        <f>I62/1000</f>
        <v>0</v>
      </c>
    </row>
    <row r="64" spans="1:26" s="8" customFormat="1" ht="19.5" customHeight="1">
      <c r="A64" s="1"/>
      <c r="B64" s="4" t="s">
        <v>315</v>
      </c>
      <c r="C64" s="11"/>
      <c r="D64" s="45" t="s">
        <v>316</v>
      </c>
      <c r="E64" s="112"/>
      <c r="F64" s="112"/>
      <c r="G64" s="112"/>
      <c r="H64" s="112"/>
      <c r="I64" s="147"/>
    </row>
    <row r="65" spans="1:26" s="8" customFormat="1" ht="19.5" customHeight="1">
      <c r="A65" s="1"/>
      <c r="B65" s="4" t="s">
        <v>318</v>
      </c>
      <c r="C65" s="11" t="s">
        <v>186</v>
      </c>
      <c r="D65" s="45" t="s">
        <v>4</v>
      </c>
      <c r="E65" s="112"/>
      <c r="F65" s="112"/>
      <c r="G65" s="112"/>
      <c r="H65" s="112"/>
      <c r="I65" s="111">
        <f>I64/1000</f>
        <v>0</v>
      </c>
    </row>
    <row r="66" spans="1:26" ht="19.5" customHeight="1">
      <c r="B66" s="265" t="s">
        <v>54</v>
      </c>
      <c r="C66" s="266"/>
      <c r="D66" s="266"/>
      <c r="E66" s="266"/>
      <c r="F66" s="266"/>
      <c r="G66" s="266"/>
      <c r="H66" s="266"/>
      <c r="I66" s="267"/>
      <c r="O66" s="2"/>
      <c r="P66" s="2"/>
      <c r="Q66" s="2"/>
      <c r="R66" s="2"/>
      <c r="S66" s="2"/>
      <c r="T66" s="2"/>
      <c r="U66" s="2"/>
      <c r="V66" s="2"/>
      <c r="W66" s="2"/>
      <c r="X66" s="2"/>
      <c r="Y66" s="2"/>
      <c r="Z66" s="2"/>
    </row>
    <row r="67" spans="1:26" ht="19.5" customHeight="1">
      <c r="B67" s="96" t="s">
        <v>2</v>
      </c>
      <c r="C67" s="76" t="s">
        <v>6</v>
      </c>
      <c r="D67" s="77" t="s">
        <v>3</v>
      </c>
      <c r="E67" s="13" t="s">
        <v>61</v>
      </c>
      <c r="F67" s="13" t="s">
        <v>62</v>
      </c>
      <c r="G67" s="46" t="s">
        <v>63</v>
      </c>
      <c r="H67" s="13" t="s">
        <v>64</v>
      </c>
      <c r="I67" s="14" t="s">
        <v>17</v>
      </c>
      <c r="O67" s="2"/>
      <c r="P67" s="2"/>
      <c r="Q67" s="2"/>
      <c r="R67" s="2"/>
      <c r="S67" s="2"/>
      <c r="T67" s="2"/>
      <c r="U67" s="2"/>
      <c r="V67" s="2"/>
      <c r="W67" s="2"/>
      <c r="X67" s="2"/>
      <c r="Y67" s="2"/>
      <c r="Z67" s="2"/>
    </row>
    <row r="68" spans="1:26" ht="19.5" customHeight="1">
      <c r="B68" s="97" t="s">
        <v>58</v>
      </c>
      <c r="C68" s="98" t="s">
        <v>188</v>
      </c>
      <c r="D68" s="6" t="s">
        <v>5</v>
      </c>
      <c r="E68" s="99">
        <f>Form_B_DISCOM!E35</f>
        <v>0</v>
      </c>
      <c r="F68" s="99">
        <f>Form_B_DISCOM!F35</f>
        <v>0</v>
      </c>
      <c r="G68" s="99">
        <f>Form_B_DISCOM!G35</f>
        <v>0</v>
      </c>
      <c r="H68" s="99">
        <f>Form_B_DISCOM!H35</f>
        <v>0</v>
      </c>
      <c r="I68" s="100">
        <f>Form_B_DISCOM!I35</f>
        <v>0</v>
      </c>
      <c r="P68" s="2"/>
      <c r="Q68" s="2"/>
      <c r="R68" s="2"/>
      <c r="S68" s="2"/>
      <c r="T68" s="2"/>
      <c r="U68" s="2"/>
      <c r="V68" s="2"/>
      <c r="W68" s="2"/>
      <c r="X68" s="2"/>
      <c r="Y68" s="2"/>
      <c r="Z68" s="2"/>
    </row>
    <row r="69" spans="1:26" ht="19.5" customHeight="1">
      <c r="B69" s="97" t="s">
        <v>44</v>
      </c>
      <c r="C69" s="98" t="s">
        <v>189</v>
      </c>
      <c r="D69" s="6" t="s">
        <v>4</v>
      </c>
      <c r="E69" s="168">
        <f>E33*E68</f>
        <v>0</v>
      </c>
      <c r="F69" s="168">
        <f>E33*F68</f>
        <v>0</v>
      </c>
      <c r="G69" s="168">
        <f>E33*G68</f>
        <v>0</v>
      </c>
      <c r="H69" s="168">
        <f>E33*H68</f>
        <v>0</v>
      </c>
      <c r="I69" s="169">
        <f>E33*I68</f>
        <v>0</v>
      </c>
      <c r="O69" s="2"/>
      <c r="P69" s="2"/>
      <c r="Q69" s="2"/>
      <c r="R69" s="2"/>
      <c r="S69" s="2"/>
      <c r="T69" s="2"/>
      <c r="U69" s="2"/>
      <c r="V69" s="2"/>
      <c r="W69" s="2"/>
      <c r="X69" s="2"/>
      <c r="Y69" s="2"/>
      <c r="Z69" s="2"/>
    </row>
    <row r="70" spans="1:26" ht="19.5" customHeight="1">
      <c r="B70" s="157" t="s">
        <v>370</v>
      </c>
      <c r="C70" s="98" t="s">
        <v>366</v>
      </c>
      <c r="D70" s="6" t="s">
        <v>4</v>
      </c>
      <c r="E70" s="119">
        <f>E60</f>
        <v>0</v>
      </c>
      <c r="F70" s="119">
        <f t="shared" ref="F70:H70" si="1">F60</f>
        <v>0</v>
      </c>
      <c r="G70" s="119">
        <f t="shared" si="1"/>
        <v>0</v>
      </c>
      <c r="H70" s="119">
        <f t="shared" si="1"/>
        <v>0</v>
      </c>
      <c r="I70" s="120">
        <f>I60</f>
        <v>0</v>
      </c>
    </row>
    <row r="71" spans="1:26" ht="19.5" customHeight="1">
      <c r="B71" s="157" t="s">
        <v>369</v>
      </c>
      <c r="C71" s="5" t="s">
        <v>367</v>
      </c>
      <c r="D71" s="6" t="s">
        <v>5</v>
      </c>
      <c r="E71" s="15">
        <f>IF($E$33=0,0,E70/$E$33)</f>
        <v>0</v>
      </c>
      <c r="F71" s="15">
        <f t="shared" ref="F71:H71" si="2">IF($E$33=0,0,F70/$E$33)</f>
        <v>0</v>
      </c>
      <c r="G71" s="15">
        <f t="shared" si="2"/>
        <v>0</v>
      </c>
      <c r="H71" s="15">
        <f t="shared" si="2"/>
        <v>0</v>
      </c>
      <c r="I71" s="12">
        <f>IF($E$33=0,0,I70/$E$33)</f>
        <v>0</v>
      </c>
    </row>
    <row r="72" spans="1:26" ht="19.5" customHeight="1" thickBot="1">
      <c r="B72" s="158" t="s">
        <v>364</v>
      </c>
      <c r="C72" s="102" t="s">
        <v>368</v>
      </c>
      <c r="D72" s="102" t="s">
        <v>4</v>
      </c>
      <c r="E72" s="121">
        <f>E70-E69</f>
        <v>0</v>
      </c>
      <c r="F72" s="121">
        <f t="shared" ref="F72:H72" si="3">F70-F69</f>
        <v>0</v>
      </c>
      <c r="G72" s="121">
        <f t="shared" si="3"/>
        <v>0</v>
      </c>
      <c r="H72" s="121">
        <f t="shared" si="3"/>
        <v>0</v>
      </c>
      <c r="I72" s="122">
        <f>I70-I69</f>
        <v>0</v>
      </c>
    </row>
    <row r="73" spans="1:26" ht="19.5" customHeight="1" thickBot="1">
      <c r="B73" s="101" t="s">
        <v>365</v>
      </c>
      <c r="C73" s="102"/>
      <c r="D73" s="102" t="s">
        <v>4</v>
      </c>
      <c r="E73" s="165"/>
      <c r="F73" s="165"/>
      <c r="G73" s="166">
        <f>IF(G72&gt;=0,G72,IF((I61+G72)&gt;0,0,I61+G72))</f>
        <v>0</v>
      </c>
      <c r="H73" s="165"/>
      <c r="I73" s="167">
        <f>I61+I72</f>
        <v>0</v>
      </c>
      <c r="J73" s="103"/>
    </row>
    <row r="74" spans="1:26" ht="19.5" customHeight="1">
      <c r="C74" s="73"/>
      <c r="O74" s="2"/>
      <c r="P74" s="2"/>
      <c r="Q74" s="2"/>
      <c r="R74" s="2"/>
      <c r="S74" s="2"/>
      <c r="T74" s="2"/>
      <c r="U74" s="2"/>
      <c r="V74" s="2"/>
      <c r="W74" s="2"/>
      <c r="X74" s="2"/>
      <c r="Y74" s="2"/>
      <c r="Z74" s="2"/>
    </row>
    <row r="75" spans="1:26" ht="19.5" customHeight="1">
      <c r="B75" s="205" t="s">
        <v>43</v>
      </c>
      <c r="C75" s="205"/>
      <c r="D75" s="205"/>
      <c r="E75" s="205"/>
      <c r="F75" s="205"/>
      <c r="G75" s="205"/>
      <c r="H75" s="205"/>
      <c r="I75" s="205"/>
      <c r="O75" s="2"/>
      <c r="P75" s="2"/>
      <c r="Q75" s="2"/>
      <c r="R75" s="2"/>
      <c r="S75" s="2"/>
      <c r="T75" s="2"/>
      <c r="U75" s="2"/>
      <c r="V75" s="2"/>
      <c r="W75" s="2"/>
      <c r="X75" s="2"/>
      <c r="Y75" s="2"/>
      <c r="Z75" s="2"/>
    </row>
    <row r="76" spans="1:26" ht="35" customHeight="1">
      <c r="B76" s="16" t="s">
        <v>55</v>
      </c>
      <c r="C76" s="212" t="s">
        <v>60</v>
      </c>
      <c r="D76" s="213"/>
      <c r="E76" s="214" t="s">
        <v>57</v>
      </c>
      <c r="F76" s="215"/>
      <c r="G76" s="216"/>
      <c r="H76" s="217" t="s">
        <v>56</v>
      </c>
      <c r="I76" s="218"/>
      <c r="O76" s="2"/>
      <c r="P76" s="2"/>
      <c r="Q76" s="2"/>
      <c r="R76" s="2"/>
      <c r="S76" s="2"/>
      <c r="T76" s="2"/>
      <c r="U76" s="2"/>
      <c r="V76" s="2"/>
      <c r="W76" s="2"/>
      <c r="X76" s="2"/>
      <c r="Y76" s="2"/>
      <c r="Z76" s="2"/>
    </row>
    <row r="77" spans="1:26" ht="35" customHeight="1">
      <c r="B77" s="197" t="s">
        <v>387</v>
      </c>
      <c r="C77" s="198"/>
      <c r="D77" s="198"/>
      <c r="E77" s="198"/>
      <c r="F77" s="198"/>
      <c r="G77" s="198"/>
      <c r="H77" s="198"/>
      <c r="I77" s="199"/>
    </row>
    <row r="78" spans="1:26" ht="19.5" customHeight="1">
      <c r="B78" s="256" t="s">
        <v>322</v>
      </c>
      <c r="C78" s="257"/>
      <c r="D78" s="257"/>
      <c r="E78" s="257"/>
      <c r="F78" s="257"/>
      <c r="G78" s="257"/>
      <c r="H78" s="257"/>
      <c r="I78" s="258"/>
    </row>
    <row r="79" spans="1:26" ht="19.5" customHeight="1">
      <c r="B79" s="256" t="s">
        <v>324</v>
      </c>
      <c r="C79" s="257"/>
      <c r="D79" s="257"/>
      <c r="E79" s="257"/>
      <c r="F79" s="257"/>
      <c r="G79" s="257"/>
      <c r="H79" s="257"/>
      <c r="I79" s="258"/>
    </row>
    <row r="80" spans="1:26" ht="46" customHeight="1">
      <c r="B80" s="197" t="s">
        <v>390</v>
      </c>
      <c r="C80" s="198"/>
      <c r="D80" s="198"/>
      <c r="E80" s="198"/>
      <c r="F80" s="198"/>
      <c r="G80" s="198"/>
      <c r="H80" s="198"/>
      <c r="I80" s="199"/>
    </row>
    <row r="81" spans="2:9" ht="30.5" customHeight="1">
      <c r="B81" s="244" t="s">
        <v>319</v>
      </c>
      <c r="C81" s="245"/>
      <c r="D81" s="245"/>
      <c r="E81" s="245"/>
      <c r="F81" s="245"/>
      <c r="G81" s="245"/>
      <c r="H81" s="245"/>
      <c r="I81" s="246"/>
    </row>
    <row r="82" spans="2:9" ht="19.5" customHeight="1">
      <c r="B82" s="261" t="s">
        <v>45</v>
      </c>
      <c r="C82" s="259"/>
      <c r="D82" s="259"/>
      <c r="E82" s="259"/>
      <c r="F82" s="259"/>
      <c r="G82" s="259"/>
      <c r="H82" s="259"/>
      <c r="I82" s="260"/>
    </row>
    <row r="83" spans="2:9" ht="49.5" customHeight="1">
      <c r="B83" s="244" t="s">
        <v>338</v>
      </c>
      <c r="C83" s="259"/>
      <c r="D83" s="259"/>
      <c r="E83" s="259"/>
      <c r="F83" s="259"/>
      <c r="G83" s="259"/>
      <c r="H83" s="259"/>
      <c r="I83" s="260"/>
    </row>
    <row r="84" spans="2:9" ht="34" customHeight="1">
      <c r="B84" s="197" t="s">
        <v>48</v>
      </c>
      <c r="C84" s="198"/>
      <c r="D84" s="198"/>
      <c r="E84" s="198"/>
      <c r="F84" s="198"/>
      <c r="G84" s="198"/>
      <c r="H84" s="198"/>
      <c r="I84" s="199"/>
    </row>
    <row r="85" spans="2:9" ht="39.5" customHeight="1">
      <c r="B85" s="197" t="s">
        <v>49</v>
      </c>
      <c r="C85" s="198"/>
      <c r="D85" s="198"/>
      <c r="E85" s="198"/>
      <c r="F85" s="198"/>
      <c r="G85" s="198"/>
      <c r="H85" s="198"/>
      <c r="I85" s="199"/>
    </row>
    <row r="86" spans="2:9" ht="59" customHeight="1">
      <c r="B86" s="197" t="s">
        <v>50</v>
      </c>
      <c r="C86" s="198"/>
      <c r="D86" s="198"/>
      <c r="E86" s="198"/>
      <c r="F86" s="198"/>
      <c r="G86" s="198"/>
      <c r="H86" s="198"/>
      <c r="I86" s="199"/>
    </row>
    <row r="87" spans="2:9" ht="123.5" customHeight="1">
      <c r="B87" s="197" t="s">
        <v>334</v>
      </c>
      <c r="C87" s="198"/>
      <c r="D87" s="198"/>
      <c r="E87" s="198"/>
      <c r="F87" s="198"/>
      <c r="G87" s="198"/>
      <c r="H87" s="198"/>
      <c r="I87" s="199"/>
    </row>
    <row r="88" spans="2:9" ht="36" customHeight="1">
      <c r="B88" s="197" t="s">
        <v>52</v>
      </c>
      <c r="C88" s="198"/>
      <c r="D88" s="198"/>
      <c r="E88" s="198"/>
      <c r="F88" s="198"/>
      <c r="G88" s="198"/>
      <c r="H88" s="198"/>
      <c r="I88" s="199"/>
    </row>
    <row r="89" spans="2:9" ht="36" customHeight="1">
      <c r="B89" s="197" t="s">
        <v>332</v>
      </c>
      <c r="C89" s="198"/>
      <c r="D89" s="198"/>
      <c r="E89" s="198"/>
      <c r="F89" s="198"/>
      <c r="G89" s="198"/>
      <c r="H89" s="198"/>
      <c r="I89" s="199"/>
    </row>
    <row r="90" spans="2:9" ht="34" customHeight="1">
      <c r="B90" s="197" t="s">
        <v>304</v>
      </c>
      <c r="C90" s="198"/>
      <c r="D90" s="198"/>
      <c r="E90" s="198"/>
      <c r="F90" s="198"/>
      <c r="G90" s="198"/>
      <c r="H90" s="198"/>
      <c r="I90" s="199"/>
    </row>
    <row r="91" spans="2:9" ht="50.5" customHeight="1">
      <c r="B91" s="197" t="s">
        <v>337</v>
      </c>
      <c r="C91" s="198"/>
      <c r="D91" s="198"/>
      <c r="E91" s="198"/>
      <c r="F91" s="198"/>
      <c r="G91" s="198"/>
      <c r="H91" s="198"/>
      <c r="I91" s="199"/>
    </row>
    <row r="92" spans="2:9" ht="34" customHeight="1">
      <c r="B92" s="197" t="s">
        <v>327</v>
      </c>
      <c r="C92" s="198"/>
      <c r="D92" s="198"/>
      <c r="E92" s="198"/>
      <c r="F92" s="198"/>
      <c r="G92" s="198"/>
      <c r="H92" s="198"/>
      <c r="I92" s="199"/>
    </row>
    <row r="93" spans="2:9" s="72" customFormat="1" ht="34" customHeight="1">
      <c r="B93" s="219" t="s">
        <v>296</v>
      </c>
      <c r="C93" s="195"/>
      <c r="D93" s="195"/>
      <c r="E93" s="195"/>
      <c r="F93" s="195"/>
      <c r="G93" s="195"/>
      <c r="H93" s="195"/>
      <c r="I93" s="196"/>
    </row>
    <row r="94" spans="2:9" ht="19.5" customHeight="1">
      <c r="B94" s="150"/>
      <c r="C94" s="150"/>
      <c r="D94" s="150"/>
      <c r="E94" s="150"/>
      <c r="F94" s="150"/>
      <c r="G94" s="150"/>
      <c r="H94" s="150"/>
      <c r="I94" s="150"/>
    </row>
    <row r="95" spans="2:9" ht="72" customHeight="1">
      <c r="B95" s="200" t="s">
        <v>329</v>
      </c>
      <c r="C95" s="201"/>
      <c r="D95" s="201"/>
      <c r="E95" s="201"/>
      <c r="F95" s="201"/>
      <c r="G95" s="201"/>
      <c r="H95" s="201"/>
      <c r="I95" s="201"/>
    </row>
    <row r="96" spans="2:9" ht="19.5" customHeight="1">
      <c r="B96" s="151" t="s">
        <v>313</v>
      </c>
      <c r="C96" s="152"/>
      <c r="D96" s="152"/>
      <c r="E96" s="152"/>
      <c r="F96" s="152"/>
      <c r="G96" s="152"/>
      <c r="H96" s="152"/>
      <c r="I96" s="153" t="s">
        <v>309</v>
      </c>
    </row>
    <row r="97" spans="2:9" ht="19.5" customHeight="1">
      <c r="B97" s="151"/>
      <c r="C97" s="152"/>
      <c r="D97" s="152"/>
      <c r="E97" s="152"/>
      <c r="F97" s="152"/>
      <c r="G97" s="152"/>
      <c r="H97" s="152"/>
      <c r="I97" s="153"/>
    </row>
    <row r="98" spans="2:9" ht="19.5" customHeight="1">
      <c r="B98" s="151"/>
      <c r="C98" s="152"/>
      <c r="D98" s="152"/>
      <c r="E98" s="152"/>
      <c r="F98" s="152"/>
      <c r="G98" s="152"/>
      <c r="H98" s="152"/>
      <c r="I98" s="153"/>
    </row>
    <row r="99" spans="2:9" ht="19.5" customHeight="1">
      <c r="B99" s="151"/>
      <c r="C99" s="152"/>
      <c r="D99" s="152"/>
      <c r="E99" s="152"/>
      <c r="F99" s="152"/>
      <c r="G99" s="152"/>
      <c r="H99" s="152"/>
      <c r="I99" s="153"/>
    </row>
    <row r="100" spans="2:9" ht="19.5" customHeight="1">
      <c r="B100" s="151" t="s">
        <v>308</v>
      </c>
      <c r="C100" s="152"/>
      <c r="D100" s="152"/>
      <c r="E100" s="152"/>
      <c r="F100" s="152"/>
      <c r="G100" s="152"/>
      <c r="H100" s="152"/>
      <c r="I100" s="153" t="s">
        <v>310</v>
      </c>
    </row>
    <row r="101" spans="2:9" ht="19.5" customHeight="1">
      <c r="B101" s="150"/>
      <c r="C101" s="150"/>
      <c r="D101" s="150"/>
      <c r="E101" s="150"/>
      <c r="F101" s="150"/>
      <c r="G101" s="150"/>
      <c r="H101" s="150"/>
      <c r="I101" s="150"/>
    </row>
  </sheetData>
  <sheetProtection algorithmName="SHA-512" hashValue="O+nKcJbzH29HPwbdMLVlMZiUtkBi55kYee7CL01Ak4gi8W6p0cxpYmtgWkVMFhIV/3QKpBggsyCBBoxe25VZCA==" saltValue="zxQW5jRheP34crWEYXOg8g==" spinCount="100000" sheet="1" objects="1" scenarios="1"/>
  <mergeCells count="63">
    <mergeCell ref="B92:I92"/>
    <mergeCell ref="B95:I95"/>
    <mergeCell ref="B93:I93"/>
    <mergeCell ref="B5:C5"/>
    <mergeCell ref="D5:I5"/>
    <mergeCell ref="E12:I12"/>
    <mergeCell ref="B6:C6"/>
    <mergeCell ref="D6:I6"/>
    <mergeCell ref="B7:C7"/>
    <mergeCell ref="D7:I7"/>
    <mergeCell ref="B8:C8"/>
    <mergeCell ref="D8:I8"/>
    <mergeCell ref="B9:C9"/>
    <mergeCell ref="D9:I9"/>
    <mergeCell ref="B10:I10"/>
    <mergeCell ref="E11:I11"/>
    <mergeCell ref="B2:I2"/>
    <mergeCell ref="B3:C3"/>
    <mergeCell ref="D3:I3"/>
    <mergeCell ref="B4:C4"/>
    <mergeCell ref="D4:I4"/>
    <mergeCell ref="E23:I23"/>
    <mergeCell ref="E13:I13"/>
    <mergeCell ref="E14:I14"/>
    <mergeCell ref="E15:I15"/>
    <mergeCell ref="E16:I16"/>
    <mergeCell ref="E17:I17"/>
    <mergeCell ref="E18:I18"/>
    <mergeCell ref="E19:I19"/>
    <mergeCell ref="E20:I20"/>
    <mergeCell ref="E21:I21"/>
    <mergeCell ref="E22:I22"/>
    <mergeCell ref="B66:I66"/>
    <mergeCell ref="E24:I24"/>
    <mergeCell ref="E25:I25"/>
    <mergeCell ref="E26:I26"/>
    <mergeCell ref="E28:I28"/>
    <mergeCell ref="E29:I29"/>
    <mergeCell ref="E30:I30"/>
    <mergeCell ref="E33:I33"/>
    <mergeCell ref="E27:I27"/>
    <mergeCell ref="B34:I34"/>
    <mergeCell ref="E32:I32"/>
    <mergeCell ref="E31:I31"/>
    <mergeCell ref="B81:I81"/>
    <mergeCell ref="B82:I82"/>
    <mergeCell ref="B83:I83"/>
    <mergeCell ref="B75:I75"/>
    <mergeCell ref="C76:D76"/>
    <mergeCell ref="E76:G76"/>
    <mergeCell ref="H76:I76"/>
    <mergeCell ref="B78:I78"/>
    <mergeCell ref="B79:I79"/>
    <mergeCell ref="B77:I77"/>
    <mergeCell ref="B80:I80"/>
    <mergeCell ref="B91:I91"/>
    <mergeCell ref="B89:I89"/>
    <mergeCell ref="B88:I88"/>
    <mergeCell ref="B84:I84"/>
    <mergeCell ref="B85:I85"/>
    <mergeCell ref="B86:I86"/>
    <mergeCell ref="B87:I87"/>
    <mergeCell ref="B90:I90"/>
  </mergeCells>
  <dataValidations count="6">
    <dataValidation type="decimal" allowBlank="1" showInputMessage="1" showErrorMessage="1" promptTitle="Input" prompt="Please enter a positive numeric value. Can include decimals." sqref="E37 F38 H37:H38 G40:G41 H42 E45 F46 G47 H45:H46 H48:H49 E51 F52 G53 H51:H52 H54:H55" xr:uid="{54B411CB-A38A-41C1-AC81-D37C731150C8}">
      <formula1>0</formula1>
      <formula2>9.99999999999999E+26</formula2>
    </dataValidation>
    <dataValidation type="decimal" allowBlank="1" showInputMessage="1" showErrorMessage="1" promptTitle="Input" prompt="Please enter a positive numeric value. Can include decimals." sqref="E18:I20 E23:I26 I64 E13:I15 I62 E57:G59 H57:H58" xr:uid="{E9929F3F-28F7-4694-9A32-F857F8D24E77}">
      <formula1>0</formula1>
      <formula2>9.99999999999999E+27</formula2>
    </dataValidation>
    <dataValidation allowBlank="1" showErrorMessage="1" promptTitle="Input" prompt="Please enter a positive numeric value. Can include decimals." sqref="H59" xr:uid="{F900FB83-79C4-4541-B4E0-3FFB1751695C}"/>
    <dataValidation type="decimal" allowBlank="1" showInputMessage="1" showErrorMessage="1" promptTitle="Input" prompt="Please enter a positive numeric value. Can include decimals. Final value will show as percentage (%)" sqref="I59" xr:uid="{076C47F9-D4AD-4AB8-B3C5-C01DD5E6121A}">
      <formula1>0</formula1>
      <formula2>9.99999999999999E+27</formula2>
    </dataValidation>
    <dataValidation type="decimal" allowBlank="1" showInputMessage="1" showErrorMessage="1" promptTitle="Input" prompt="Please enter a positive numeric value. Can include decimals. Final value will show as percentage (%)." sqref="E31:I31" xr:uid="{001F8A8C-EADA-4447-B2EF-506CAC00F14E}">
      <formula1>0</formula1>
      <formula2>9.99999999999999E+23</formula2>
    </dataValidation>
    <dataValidation type="decimal" allowBlank="1" showInputMessage="1" showErrorMessage="1" promptTitle="Input" prompt="Please enter a positive numeric value. Can include decimals." sqref="E29:I30" xr:uid="{631DD8F9-3D73-43D0-BFA7-0C59DA3909EE}">
      <formula1>0</formula1>
      <formula2>9.99999999999999E+23</formula2>
    </dataValidation>
  </dataValidations>
  <pageMargins left="0.70866141732283472" right="0.70866141732283472" top="0.74803149606299213" bottom="0.74803149606299213" header="0.31496062992125984" footer="0.31496062992125984"/>
  <pageSetup scale="62" fitToHeight="0" orientation="landscape" r:id="rId1"/>
  <rowBreaks count="3" manualBreakCount="3">
    <brk id="33" min="1" max="8" man="1"/>
    <brk id="73" min="1" max="8" man="1"/>
    <brk id="89" min="1" max="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F5E4-300E-480D-AD6A-B0F63A98A1FB}">
  <sheetPr codeName="Sheet5">
    <tabColor theme="9" tint="0.79998168889431442"/>
    <pageSetUpPr fitToPage="1"/>
  </sheetPr>
  <dimension ref="A1:Z101"/>
  <sheetViews>
    <sheetView zoomScale="75" zoomScaleNormal="75" workbookViewId="0">
      <selection activeCell="J3" sqref="J3"/>
    </sheetView>
  </sheetViews>
  <sheetFormatPr defaultColWidth="16.90625" defaultRowHeight="19.5" customHeight="1"/>
  <cols>
    <col min="1" max="1" width="9.36328125" style="1" bestFit="1" customWidth="1"/>
    <col min="2" max="2" width="60.81640625" style="2" customWidth="1"/>
    <col min="3" max="3" width="30.6328125" style="2" customWidth="1"/>
    <col min="4" max="4" width="13.81640625" style="2" customWidth="1"/>
    <col min="5" max="5" width="17.08984375" style="2" customWidth="1"/>
    <col min="6" max="6" width="15.08984375" style="2" customWidth="1"/>
    <col min="7" max="7" width="24.54296875" style="2" bestFit="1" customWidth="1"/>
    <col min="8" max="8" width="16.6328125" style="2" bestFit="1" customWidth="1"/>
    <col min="9" max="9" width="16.6328125" style="2" customWidth="1"/>
    <col min="10" max="10" width="26.26953125" style="8" bestFit="1" customWidth="1"/>
    <col min="11" max="26" width="16.90625" style="8"/>
    <col min="27" max="16384" width="16.90625" style="2"/>
  </cols>
  <sheetData>
    <row r="1" spans="1:26" ht="19.5" customHeight="1" thickBot="1"/>
    <row r="2" spans="1:26" ht="39" customHeight="1">
      <c r="B2" s="239" t="s">
        <v>53</v>
      </c>
      <c r="C2" s="240"/>
      <c r="D2" s="240"/>
      <c r="E2" s="240"/>
      <c r="F2" s="240"/>
      <c r="G2" s="240"/>
      <c r="H2" s="240"/>
      <c r="I2" s="241"/>
      <c r="S2" s="2"/>
      <c r="T2" s="2"/>
      <c r="U2" s="2"/>
      <c r="V2" s="2"/>
      <c r="W2" s="2"/>
      <c r="X2" s="2"/>
      <c r="Y2" s="2"/>
      <c r="Z2" s="2"/>
    </row>
    <row r="3" spans="1:26" ht="19.5" customHeight="1">
      <c r="B3" s="220" t="s">
        <v>24</v>
      </c>
      <c r="C3" s="221"/>
      <c r="D3" s="222">
        <f>Form_B_DISCOM!E3</f>
        <v>0</v>
      </c>
      <c r="E3" s="222"/>
      <c r="F3" s="222"/>
      <c r="G3" s="222"/>
      <c r="H3" s="222"/>
      <c r="I3" s="223"/>
      <c r="S3" s="2"/>
      <c r="T3" s="2"/>
      <c r="U3" s="2"/>
      <c r="V3" s="2"/>
      <c r="W3" s="2"/>
      <c r="X3" s="2"/>
      <c r="Y3" s="2"/>
      <c r="Z3" s="2"/>
    </row>
    <row r="4" spans="1:26" ht="19.5" customHeight="1">
      <c r="B4" s="220" t="s">
        <v>25</v>
      </c>
      <c r="C4" s="221"/>
      <c r="D4" s="222">
        <f>Form_B_DISCOM!E4</f>
        <v>0</v>
      </c>
      <c r="E4" s="222"/>
      <c r="F4" s="222"/>
      <c r="G4" s="222"/>
      <c r="H4" s="222"/>
      <c r="I4" s="223"/>
      <c r="S4" s="2"/>
      <c r="T4" s="2"/>
      <c r="U4" s="2"/>
      <c r="V4" s="2"/>
      <c r="W4" s="2"/>
      <c r="X4" s="2"/>
      <c r="Y4" s="2"/>
      <c r="Z4" s="2"/>
    </row>
    <row r="5" spans="1:26" ht="19.5" customHeight="1">
      <c r="B5" s="220" t="s">
        <v>26</v>
      </c>
      <c r="C5" s="221"/>
      <c r="D5" s="222">
        <f>Form_B_DISCOM!E5</f>
        <v>0</v>
      </c>
      <c r="E5" s="222"/>
      <c r="F5" s="222"/>
      <c r="G5" s="222"/>
      <c r="H5" s="222"/>
      <c r="I5" s="223"/>
      <c r="S5" s="2"/>
      <c r="T5" s="2"/>
      <c r="U5" s="2"/>
      <c r="V5" s="2"/>
      <c r="W5" s="2"/>
      <c r="X5" s="2"/>
      <c r="Y5" s="2"/>
      <c r="Z5" s="2"/>
    </row>
    <row r="6" spans="1:26" ht="19.5" customHeight="1">
      <c r="B6" s="220" t="s">
        <v>27</v>
      </c>
      <c r="C6" s="221"/>
      <c r="D6" s="222">
        <f>Form_B_DISCOM!E6</f>
        <v>0</v>
      </c>
      <c r="E6" s="222"/>
      <c r="F6" s="222"/>
      <c r="G6" s="222"/>
      <c r="H6" s="222"/>
      <c r="I6" s="223"/>
      <c r="S6" s="2"/>
      <c r="T6" s="2"/>
      <c r="U6" s="2"/>
      <c r="V6" s="2"/>
      <c r="W6" s="2"/>
      <c r="X6" s="2"/>
      <c r="Y6" s="2"/>
      <c r="Z6" s="2"/>
    </row>
    <row r="7" spans="1:26" ht="19.5" customHeight="1">
      <c r="B7" s="220" t="s">
        <v>244</v>
      </c>
      <c r="C7" s="221"/>
      <c r="D7" s="242" t="s">
        <v>291</v>
      </c>
      <c r="E7" s="242"/>
      <c r="F7" s="242"/>
      <c r="G7" s="242"/>
      <c r="H7" s="242"/>
      <c r="I7" s="243"/>
      <c r="S7" s="2"/>
      <c r="T7" s="2"/>
      <c r="U7" s="2"/>
      <c r="V7" s="2"/>
      <c r="W7" s="2"/>
      <c r="X7" s="2"/>
      <c r="Y7" s="2"/>
      <c r="Z7" s="2"/>
    </row>
    <row r="8" spans="1:26" ht="19.5" customHeight="1">
      <c r="B8" s="220" t="s">
        <v>311</v>
      </c>
      <c r="C8" s="221"/>
      <c r="D8" s="222">
        <f>Form_B_DISCOM!E7</f>
        <v>0</v>
      </c>
      <c r="E8" s="222"/>
      <c r="F8" s="222"/>
      <c r="G8" s="222"/>
      <c r="H8" s="222"/>
      <c r="I8" s="223"/>
      <c r="S8" s="2"/>
      <c r="T8" s="2"/>
      <c r="U8" s="2"/>
      <c r="V8" s="2"/>
      <c r="W8" s="2"/>
      <c r="X8" s="2"/>
      <c r="Y8" s="2"/>
      <c r="Z8" s="2"/>
    </row>
    <row r="9" spans="1:26" ht="19.5" customHeight="1">
      <c r="B9" s="224" t="s">
        <v>1</v>
      </c>
      <c r="C9" s="225"/>
      <c r="D9" s="222" t="str">
        <f>Form_B_DISCOM!E8</f>
        <v/>
      </c>
      <c r="E9" s="222"/>
      <c r="F9" s="222"/>
      <c r="G9" s="222"/>
      <c r="H9" s="222"/>
      <c r="I9" s="223"/>
      <c r="S9" s="2"/>
      <c r="T9" s="2"/>
      <c r="U9" s="2"/>
      <c r="V9" s="2"/>
      <c r="W9" s="2"/>
      <c r="X9" s="2"/>
      <c r="Y9" s="2"/>
      <c r="Z9" s="2"/>
    </row>
    <row r="10" spans="1:26" ht="19.5" customHeight="1">
      <c r="B10" s="234" t="s">
        <v>28</v>
      </c>
      <c r="C10" s="235"/>
      <c r="D10" s="235"/>
      <c r="E10" s="235"/>
      <c r="F10" s="235"/>
      <c r="G10" s="235"/>
      <c r="H10" s="235"/>
      <c r="I10" s="236"/>
      <c r="S10" s="2"/>
      <c r="T10" s="2"/>
      <c r="U10" s="2"/>
      <c r="V10" s="2"/>
      <c r="W10" s="2"/>
      <c r="X10" s="2"/>
      <c r="Y10" s="2"/>
      <c r="Z10" s="2"/>
    </row>
    <row r="11" spans="1:26" ht="19.5" customHeight="1">
      <c r="A11" s="123"/>
      <c r="B11" s="75" t="s">
        <v>46</v>
      </c>
      <c r="C11" s="76" t="s">
        <v>6</v>
      </c>
      <c r="D11" s="77" t="s">
        <v>3</v>
      </c>
      <c r="E11" s="237" t="s">
        <v>260</v>
      </c>
      <c r="F11" s="237"/>
      <c r="G11" s="237"/>
      <c r="H11" s="237"/>
      <c r="I11" s="238"/>
      <c r="S11" s="2"/>
      <c r="T11" s="2"/>
      <c r="U11" s="2"/>
      <c r="V11" s="2"/>
      <c r="W11" s="2"/>
      <c r="X11" s="2"/>
      <c r="Y11" s="2"/>
      <c r="Z11" s="2"/>
    </row>
    <row r="12" spans="1:26" ht="19.5" customHeight="1">
      <c r="A12" s="123"/>
      <c r="B12" s="3" t="s">
        <v>328</v>
      </c>
      <c r="C12" s="9" t="s">
        <v>302</v>
      </c>
      <c r="D12" s="43" t="s">
        <v>4</v>
      </c>
      <c r="E12" s="226">
        <f>E13-E14+E15+E16</f>
        <v>0</v>
      </c>
      <c r="F12" s="226"/>
      <c r="G12" s="226"/>
      <c r="H12" s="226"/>
      <c r="I12" s="227"/>
      <c r="S12" s="2"/>
      <c r="T12" s="2"/>
      <c r="U12" s="2"/>
      <c r="V12" s="2"/>
      <c r="W12" s="2"/>
      <c r="X12" s="2"/>
      <c r="Y12" s="2"/>
      <c r="Z12" s="2"/>
    </row>
    <row r="13" spans="1:26" ht="19.5" customHeight="1">
      <c r="A13" s="123"/>
      <c r="B13" s="4" t="s">
        <v>321</v>
      </c>
      <c r="C13" s="5" t="s">
        <v>7</v>
      </c>
      <c r="D13" s="6" t="s">
        <v>4</v>
      </c>
      <c r="E13" s="228"/>
      <c r="F13" s="228"/>
      <c r="G13" s="228"/>
      <c r="H13" s="228"/>
      <c r="I13" s="229"/>
      <c r="S13" s="2"/>
      <c r="T13" s="2"/>
      <c r="U13" s="2"/>
      <c r="V13" s="2"/>
      <c r="W13" s="2"/>
      <c r="X13" s="2"/>
      <c r="Y13" s="2"/>
      <c r="Z13" s="2"/>
    </row>
    <row r="14" spans="1:26" s="8" customFormat="1" ht="19.5" customHeight="1">
      <c r="A14" s="1"/>
      <c r="B14" s="4" t="s">
        <v>323</v>
      </c>
      <c r="C14" s="5" t="s">
        <v>245</v>
      </c>
      <c r="D14" s="6" t="s">
        <v>4</v>
      </c>
      <c r="E14" s="228"/>
      <c r="F14" s="228"/>
      <c r="G14" s="228"/>
      <c r="H14" s="228"/>
      <c r="I14" s="229"/>
    </row>
    <row r="15" spans="1:26" ht="19.5" customHeight="1">
      <c r="A15" s="123"/>
      <c r="B15" s="4" t="s">
        <v>246</v>
      </c>
      <c r="C15" s="5" t="s">
        <v>8</v>
      </c>
      <c r="D15" s="6" t="s">
        <v>4</v>
      </c>
      <c r="E15" s="228"/>
      <c r="F15" s="228"/>
      <c r="G15" s="228"/>
      <c r="H15" s="228"/>
      <c r="I15" s="229"/>
      <c r="S15" s="2"/>
      <c r="T15" s="2"/>
      <c r="U15" s="2"/>
      <c r="V15" s="2"/>
      <c r="W15" s="2"/>
      <c r="X15" s="2"/>
      <c r="Y15" s="2"/>
      <c r="Z15" s="2"/>
    </row>
    <row r="16" spans="1:26" ht="19.5" customHeight="1">
      <c r="A16" s="123"/>
      <c r="B16" s="170" t="s">
        <v>247</v>
      </c>
      <c r="C16" s="7" t="s">
        <v>248</v>
      </c>
      <c r="D16" s="6" t="s">
        <v>4</v>
      </c>
      <c r="E16" s="230">
        <f>I36</f>
        <v>0</v>
      </c>
      <c r="F16" s="230"/>
      <c r="G16" s="230"/>
      <c r="H16" s="230"/>
      <c r="I16" s="231"/>
      <c r="S16" s="2"/>
      <c r="T16" s="2"/>
      <c r="U16" s="2"/>
      <c r="V16" s="2"/>
      <c r="W16" s="2"/>
      <c r="X16" s="2"/>
      <c r="Y16" s="2"/>
      <c r="Z16" s="2"/>
    </row>
    <row r="17" spans="1:26" ht="19.5" customHeight="1">
      <c r="A17" s="123"/>
      <c r="B17" s="3" t="s">
        <v>65</v>
      </c>
      <c r="C17" s="9" t="s">
        <v>252</v>
      </c>
      <c r="D17" s="43" t="s">
        <v>4</v>
      </c>
      <c r="E17" s="226">
        <f>SUM(E18:I21)</f>
        <v>0</v>
      </c>
      <c r="F17" s="226"/>
      <c r="G17" s="226"/>
      <c r="H17" s="226"/>
      <c r="I17" s="227"/>
      <c r="S17" s="2"/>
      <c r="T17" s="2"/>
      <c r="U17" s="2"/>
      <c r="V17" s="2"/>
      <c r="W17" s="2"/>
      <c r="X17" s="2"/>
      <c r="Y17" s="2"/>
      <c r="Z17" s="2"/>
    </row>
    <row r="18" spans="1:26" ht="19.5" customHeight="1">
      <c r="A18" s="123"/>
      <c r="B18" s="4" t="s">
        <v>249</v>
      </c>
      <c r="C18" s="5" t="s">
        <v>33</v>
      </c>
      <c r="D18" s="6" t="s">
        <v>4</v>
      </c>
      <c r="E18" s="228"/>
      <c r="F18" s="228"/>
      <c r="G18" s="228"/>
      <c r="H18" s="228"/>
      <c r="I18" s="229"/>
      <c r="S18" s="2"/>
      <c r="T18" s="2"/>
      <c r="U18" s="2"/>
      <c r="V18" s="2"/>
      <c r="W18" s="2"/>
      <c r="X18" s="2"/>
      <c r="Y18" s="2"/>
      <c r="Z18" s="2"/>
    </row>
    <row r="19" spans="1:26" ht="19.5" customHeight="1">
      <c r="A19" s="123"/>
      <c r="B19" s="4" t="s">
        <v>250</v>
      </c>
      <c r="C19" s="5" t="s">
        <v>19</v>
      </c>
      <c r="D19" s="6" t="s">
        <v>4</v>
      </c>
      <c r="E19" s="228"/>
      <c r="F19" s="228"/>
      <c r="G19" s="228"/>
      <c r="H19" s="228"/>
      <c r="I19" s="229"/>
      <c r="S19" s="2"/>
      <c r="T19" s="2"/>
      <c r="U19" s="2"/>
      <c r="V19" s="2"/>
      <c r="W19" s="2"/>
      <c r="X19" s="2"/>
      <c r="Y19" s="2"/>
      <c r="Z19" s="2"/>
    </row>
    <row r="20" spans="1:26" ht="19.5" customHeight="1">
      <c r="A20" s="123"/>
      <c r="B20" s="4" t="s">
        <v>59</v>
      </c>
      <c r="C20" s="5" t="s">
        <v>9</v>
      </c>
      <c r="D20" s="6" t="s">
        <v>4</v>
      </c>
      <c r="E20" s="228"/>
      <c r="F20" s="228"/>
      <c r="G20" s="228"/>
      <c r="H20" s="228"/>
      <c r="I20" s="229"/>
      <c r="S20" s="2"/>
      <c r="T20" s="2"/>
      <c r="U20" s="2"/>
      <c r="V20" s="2"/>
      <c r="W20" s="2"/>
      <c r="X20" s="2"/>
      <c r="Y20" s="2"/>
      <c r="Z20" s="2"/>
    </row>
    <row r="21" spans="1:26" ht="19.5" customHeight="1">
      <c r="A21" s="123"/>
      <c r="B21" s="170" t="s">
        <v>247</v>
      </c>
      <c r="C21" s="5" t="s">
        <v>251</v>
      </c>
      <c r="D21" s="6" t="s">
        <v>4</v>
      </c>
      <c r="E21" s="230">
        <f>I44</f>
        <v>0</v>
      </c>
      <c r="F21" s="230"/>
      <c r="G21" s="230"/>
      <c r="H21" s="230"/>
      <c r="I21" s="231"/>
      <c r="S21" s="2"/>
      <c r="T21" s="2"/>
      <c r="U21" s="2"/>
      <c r="V21" s="2"/>
      <c r="W21" s="2"/>
      <c r="X21" s="2"/>
      <c r="Y21" s="2"/>
      <c r="Z21" s="2"/>
    </row>
    <row r="22" spans="1:26" s="8" customFormat="1" ht="19.5" customHeight="1">
      <c r="A22" s="1"/>
      <c r="B22" s="3" t="s">
        <v>66</v>
      </c>
      <c r="C22" s="9" t="s">
        <v>253</v>
      </c>
      <c r="D22" s="43" t="s">
        <v>4</v>
      </c>
      <c r="E22" s="226">
        <f>SUM(E23:I27)</f>
        <v>0</v>
      </c>
      <c r="F22" s="226"/>
      <c r="G22" s="226"/>
      <c r="H22" s="226"/>
      <c r="I22" s="227"/>
    </row>
    <row r="23" spans="1:26" s="8" customFormat="1" ht="19.5" customHeight="1">
      <c r="A23" s="1"/>
      <c r="B23" s="4" t="s">
        <v>256</v>
      </c>
      <c r="C23" s="5" t="s">
        <v>13</v>
      </c>
      <c r="D23" s="6" t="s">
        <v>4</v>
      </c>
      <c r="E23" s="228"/>
      <c r="F23" s="228"/>
      <c r="G23" s="228"/>
      <c r="H23" s="228"/>
      <c r="I23" s="229"/>
    </row>
    <row r="24" spans="1:26" s="8" customFormat="1" ht="19.5" customHeight="1">
      <c r="A24" s="1"/>
      <c r="B24" s="4" t="s">
        <v>257</v>
      </c>
      <c r="C24" s="7" t="s">
        <v>14</v>
      </c>
      <c r="D24" s="6" t="s">
        <v>4</v>
      </c>
      <c r="E24" s="228"/>
      <c r="F24" s="228"/>
      <c r="G24" s="228"/>
      <c r="H24" s="228"/>
      <c r="I24" s="229"/>
    </row>
    <row r="25" spans="1:26" s="8" customFormat="1" ht="25">
      <c r="A25" s="1"/>
      <c r="B25" s="4" t="s">
        <v>258</v>
      </c>
      <c r="C25" s="5" t="s">
        <v>16</v>
      </c>
      <c r="D25" s="6" t="s">
        <v>4</v>
      </c>
      <c r="E25" s="228"/>
      <c r="F25" s="228"/>
      <c r="G25" s="228"/>
      <c r="H25" s="228"/>
      <c r="I25" s="229"/>
    </row>
    <row r="26" spans="1:26" ht="25">
      <c r="A26" s="123"/>
      <c r="B26" s="4" t="s">
        <v>259</v>
      </c>
      <c r="C26" s="5" t="s">
        <v>254</v>
      </c>
      <c r="D26" s="6" t="s">
        <v>4</v>
      </c>
      <c r="E26" s="228"/>
      <c r="F26" s="228"/>
      <c r="G26" s="228"/>
      <c r="H26" s="228"/>
      <c r="I26" s="229"/>
      <c r="S26" s="2"/>
      <c r="T26" s="2"/>
      <c r="U26" s="2"/>
      <c r="V26" s="2"/>
      <c r="W26" s="2"/>
      <c r="X26" s="2"/>
      <c r="Y26" s="2"/>
      <c r="Z26" s="2"/>
    </row>
    <row r="27" spans="1:26" ht="19.5" customHeight="1">
      <c r="A27" s="123"/>
      <c r="B27" s="170" t="s">
        <v>247</v>
      </c>
      <c r="C27" s="7" t="s">
        <v>255</v>
      </c>
      <c r="D27" s="6" t="s">
        <v>4</v>
      </c>
      <c r="E27" s="230">
        <f>I50</f>
        <v>0</v>
      </c>
      <c r="F27" s="230"/>
      <c r="G27" s="230"/>
      <c r="H27" s="230"/>
      <c r="I27" s="231"/>
      <c r="S27" s="2"/>
      <c r="T27" s="2"/>
      <c r="U27" s="2"/>
      <c r="V27" s="2"/>
      <c r="W27" s="2"/>
      <c r="X27" s="2"/>
      <c r="Y27" s="2"/>
      <c r="Z27" s="2"/>
    </row>
    <row r="28" spans="1:26" s="8" customFormat="1" ht="19.5" customHeight="1">
      <c r="A28" s="1"/>
      <c r="B28" s="3" t="s">
        <v>388</v>
      </c>
      <c r="C28" s="44" t="s">
        <v>386</v>
      </c>
      <c r="D28" s="43" t="s">
        <v>4</v>
      </c>
      <c r="E28" s="232">
        <f>(E29-E30)*(1-E31)</f>
        <v>0</v>
      </c>
      <c r="F28" s="232"/>
      <c r="G28" s="232"/>
      <c r="H28" s="232"/>
      <c r="I28" s="233"/>
    </row>
    <row r="29" spans="1:26" s="8" customFormat="1" ht="19.5" customHeight="1">
      <c r="A29" s="1"/>
      <c r="B29" s="4" t="s">
        <v>261</v>
      </c>
      <c r="C29" s="7" t="s">
        <v>175</v>
      </c>
      <c r="D29" s="6" t="s">
        <v>4</v>
      </c>
      <c r="E29" s="228"/>
      <c r="F29" s="228"/>
      <c r="G29" s="228"/>
      <c r="H29" s="228"/>
      <c r="I29" s="229"/>
    </row>
    <row r="30" spans="1:26" s="8" customFormat="1" ht="19.5" customHeight="1">
      <c r="A30" s="1"/>
      <c r="B30" s="4" t="s">
        <v>379</v>
      </c>
      <c r="C30" s="7" t="s">
        <v>34</v>
      </c>
      <c r="D30" s="6" t="s">
        <v>4</v>
      </c>
      <c r="E30" s="228"/>
      <c r="F30" s="228"/>
      <c r="G30" s="228"/>
      <c r="H30" s="228"/>
      <c r="I30" s="229"/>
    </row>
    <row r="31" spans="1:26" s="8" customFormat="1" ht="19.5" customHeight="1">
      <c r="A31" s="1"/>
      <c r="B31" s="172" t="s">
        <v>382</v>
      </c>
      <c r="C31" s="11" t="s">
        <v>385</v>
      </c>
      <c r="D31" s="45" t="s">
        <v>5</v>
      </c>
      <c r="E31" s="253"/>
      <c r="F31" s="254"/>
      <c r="G31" s="254"/>
      <c r="H31" s="254"/>
      <c r="I31" s="255"/>
    </row>
    <row r="32" spans="1:26" s="8" customFormat="1" ht="19.5" customHeight="1">
      <c r="A32" s="1"/>
      <c r="B32" s="85" t="s">
        <v>377</v>
      </c>
      <c r="C32" s="44" t="s">
        <v>380</v>
      </c>
      <c r="D32" s="43" t="s">
        <v>4</v>
      </c>
      <c r="E32" s="232">
        <f>I56</f>
        <v>0</v>
      </c>
      <c r="F32" s="232"/>
      <c r="G32" s="232"/>
      <c r="H32" s="232"/>
      <c r="I32" s="233"/>
    </row>
    <row r="33" spans="1:26" ht="31">
      <c r="A33" s="123"/>
      <c r="B33" s="78" t="s">
        <v>176</v>
      </c>
      <c r="C33" s="104" t="s">
        <v>381</v>
      </c>
      <c r="D33" s="9" t="s">
        <v>4</v>
      </c>
      <c r="E33" s="226">
        <f>E12+E17-E22+E28+E32</f>
        <v>0</v>
      </c>
      <c r="F33" s="226"/>
      <c r="G33" s="226"/>
      <c r="H33" s="226"/>
      <c r="I33" s="227"/>
    </row>
    <row r="34" spans="1:26" ht="19.5" customHeight="1">
      <c r="A34" s="124"/>
      <c r="B34" s="250" t="s">
        <v>29</v>
      </c>
      <c r="C34" s="251"/>
      <c r="D34" s="251"/>
      <c r="E34" s="251"/>
      <c r="F34" s="251"/>
      <c r="G34" s="251"/>
      <c r="H34" s="251"/>
      <c r="I34" s="252"/>
      <c r="S34" s="2"/>
      <c r="T34" s="2"/>
      <c r="U34" s="2"/>
      <c r="V34" s="2"/>
      <c r="W34" s="2"/>
      <c r="X34" s="2"/>
      <c r="Y34" s="2"/>
      <c r="Z34" s="2"/>
    </row>
    <row r="35" spans="1:26" s="8" customFormat="1" ht="19.5" customHeight="1">
      <c r="A35" s="1"/>
      <c r="B35" s="79" t="s">
        <v>31</v>
      </c>
      <c r="C35" s="80" t="s">
        <v>6</v>
      </c>
      <c r="D35" s="81" t="s">
        <v>3</v>
      </c>
      <c r="E35" s="82" t="s">
        <v>61</v>
      </c>
      <c r="F35" s="82" t="s">
        <v>62</v>
      </c>
      <c r="G35" s="83" t="s">
        <v>63</v>
      </c>
      <c r="H35" s="82" t="s">
        <v>64</v>
      </c>
      <c r="I35" s="84" t="s">
        <v>17</v>
      </c>
    </row>
    <row r="36" spans="1:26" s="8" customFormat="1" ht="19.5" customHeight="1">
      <c r="A36" s="1"/>
      <c r="B36" s="85" t="s">
        <v>179</v>
      </c>
      <c r="C36" s="86" t="s">
        <v>276</v>
      </c>
      <c r="D36" s="87" t="s">
        <v>4</v>
      </c>
      <c r="E36" s="107">
        <f>E37+E38+E39+E42</f>
        <v>0</v>
      </c>
      <c r="F36" s="107">
        <f>F37+F38+F39+F42</f>
        <v>0</v>
      </c>
      <c r="G36" s="107">
        <f>G37+G38+G39+G42</f>
        <v>0</v>
      </c>
      <c r="H36" s="107">
        <f>H37+H38+H39+H42</f>
        <v>0</v>
      </c>
      <c r="I36" s="108">
        <f>I37+I38+I39+I42+I43</f>
        <v>0</v>
      </c>
    </row>
    <row r="37" spans="1:26" s="8" customFormat="1" ht="19.5" customHeight="1">
      <c r="A37" s="1"/>
      <c r="B37" s="10" t="s">
        <v>10</v>
      </c>
      <c r="C37" s="11" t="s">
        <v>20</v>
      </c>
      <c r="D37" s="45" t="s">
        <v>4</v>
      </c>
      <c r="E37" s="145"/>
      <c r="F37" s="109"/>
      <c r="G37" s="110"/>
      <c r="H37" s="146"/>
      <c r="I37" s="111">
        <f>E37+H37</f>
        <v>0</v>
      </c>
    </row>
    <row r="38" spans="1:26" s="8" customFormat="1" ht="19.5" customHeight="1">
      <c r="A38" s="1"/>
      <c r="B38" s="10" t="s">
        <v>11</v>
      </c>
      <c r="C38" s="11" t="s">
        <v>18</v>
      </c>
      <c r="D38" s="45" t="s">
        <v>4</v>
      </c>
      <c r="E38" s="112"/>
      <c r="F38" s="146"/>
      <c r="G38" s="109"/>
      <c r="H38" s="146"/>
      <c r="I38" s="111">
        <f>F38+H38</f>
        <v>0</v>
      </c>
    </row>
    <row r="39" spans="1:26" s="8" customFormat="1" ht="19.5" customHeight="1">
      <c r="A39" s="1"/>
      <c r="B39" s="88" t="s">
        <v>47</v>
      </c>
      <c r="C39" s="11" t="s">
        <v>180</v>
      </c>
      <c r="D39" s="45"/>
      <c r="E39" s="112"/>
      <c r="F39" s="109"/>
      <c r="G39" s="113">
        <f>SUM(G40:G41)</f>
        <v>0</v>
      </c>
      <c r="H39" s="109"/>
      <c r="I39" s="111">
        <f>G39</f>
        <v>0</v>
      </c>
    </row>
    <row r="40" spans="1:26" s="8" customFormat="1" ht="19.5" customHeight="1">
      <c r="A40" s="1"/>
      <c r="B40" s="90" t="s">
        <v>30</v>
      </c>
      <c r="C40" s="11" t="s">
        <v>116</v>
      </c>
      <c r="D40" s="45" t="s">
        <v>4</v>
      </c>
      <c r="E40" s="112"/>
      <c r="F40" s="109"/>
      <c r="G40" s="146"/>
      <c r="H40" s="109"/>
      <c r="I40" s="114"/>
    </row>
    <row r="41" spans="1:26" s="8" customFormat="1" ht="19.5" customHeight="1">
      <c r="A41" s="1"/>
      <c r="B41" s="90" t="s">
        <v>303</v>
      </c>
      <c r="C41" s="11" t="s">
        <v>35</v>
      </c>
      <c r="D41" s="45" t="s">
        <v>4</v>
      </c>
      <c r="E41" s="112"/>
      <c r="F41" s="109"/>
      <c r="G41" s="146"/>
      <c r="H41" s="109"/>
      <c r="I41" s="114"/>
    </row>
    <row r="42" spans="1:26" s="8" customFormat="1" ht="19.5" customHeight="1">
      <c r="A42" s="1"/>
      <c r="B42" s="10" t="s">
        <v>67</v>
      </c>
      <c r="C42" s="11" t="s">
        <v>23</v>
      </c>
      <c r="D42" s="45" t="s">
        <v>4</v>
      </c>
      <c r="E42" s="112"/>
      <c r="F42" s="109"/>
      <c r="G42" s="109"/>
      <c r="H42" s="146"/>
      <c r="I42" s="111">
        <f>H42</f>
        <v>0</v>
      </c>
    </row>
    <row r="43" spans="1:26" s="8" customFormat="1" ht="19.5" customHeight="1">
      <c r="A43" s="1"/>
      <c r="B43" s="10" t="s">
        <v>274</v>
      </c>
      <c r="C43" s="11" t="s">
        <v>275</v>
      </c>
      <c r="D43" s="45" t="s">
        <v>4</v>
      </c>
      <c r="E43" s="109"/>
      <c r="F43" s="109"/>
      <c r="G43" s="109"/>
      <c r="H43" s="113">
        <f>'Annexure-1'!I39</f>
        <v>0</v>
      </c>
      <c r="I43" s="111">
        <f>H43</f>
        <v>0</v>
      </c>
    </row>
    <row r="44" spans="1:26" s="8" customFormat="1" ht="19.5" customHeight="1">
      <c r="A44" s="1"/>
      <c r="B44" s="85" t="s">
        <v>178</v>
      </c>
      <c r="C44" s="91" t="s">
        <v>181</v>
      </c>
      <c r="D44" s="92" t="s">
        <v>4</v>
      </c>
      <c r="E44" s="107">
        <f>E45+E46+E47+E48+E49</f>
        <v>0</v>
      </c>
      <c r="F44" s="107">
        <f>F45+F46+F47+F48+F49</f>
        <v>0</v>
      </c>
      <c r="G44" s="107">
        <f>G45+G46+G47+G48+G49</f>
        <v>0</v>
      </c>
      <c r="H44" s="107">
        <f>H45+H46+H47+H48+H49</f>
        <v>0</v>
      </c>
      <c r="I44" s="108">
        <f>I45+I46+I47+I48+I49</f>
        <v>0</v>
      </c>
    </row>
    <row r="45" spans="1:26" s="8" customFormat="1" ht="19.5" customHeight="1">
      <c r="A45" s="1"/>
      <c r="B45" s="10" t="s">
        <v>10</v>
      </c>
      <c r="C45" s="93" t="s">
        <v>21</v>
      </c>
      <c r="D45" s="45" t="s">
        <v>4</v>
      </c>
      <c r="E45" s="145"/>
      <c r="F45" s="109"/>
      <c r="G45" s="110"/>
      <c r="H45" s="146"/>
      <c r="I45" s="111">
        <f>E45+H45</f>
        <v>0</v>
      </c>
    </row>
    <row r="46" spans="1:26" ht="19.5" customHeight="1">
      <c r="B46" s="10" t="s">
        <v>11</v>
      </c>
      <c r="C46" s="11" t="s">
        <v>22</v>
      </c>
      <c r="D46" s="45" t="s">
        <v>4</v>
      </c>
      <c r="E46" s="112"/>
      <c r="F46" s="146"/>
      <c r="G46" s="109"/>
      <c r="H46" s="146"/>
      <c r="I46" s="111">
        <f>F46+H46</f>
        <v>0</v>
      </c>
      <c r="S46" s="2"/>
      <c r="T46" s="2"/>
      <c r="U46" s="2"/>
      <c r="V46" s="2"/>
      <c r="W46" s="2"/>
      <c r="X46" s="2"/>
      <c r="Y46" s="2"/>
      <c r="Z46" s="2"/>
    </row>
    <row r="47" spans="1:26" s="8" customFormat="1" ht="19.5" customHeight="1">
      <c r="A47" s="1"/>
      <c r="B47" s="88" t="s">
        <v>336</v>
      </c>
      <c r="C47" s="11" t="s">
        <v>342</v>
      </c>
      <c r="D47" s="45" t="s">
        <v>4</v>
      </c>
      <c r="E47" s="112"/>
      <c r="F47" s="109"/>
      <c r="G47" s="146"/>
      <c r="H47" s="109"/>
      <c r="I47" s="111">
        <f>G47</f>
        <v>0</v>
      </c>
    </row>
    <row r="48" spans="1:26" s="8" customFormat="1" ht="19.5" customHeight="1">
      <c r="A48" s="1"/>
      <c r="B48" s="10" t="s">
        <v>12</v>
      </c>
      <c r="C48" s="11" t="s">
        <v>37</v>
      </c>
      <c r="D48" s="45" t="s">
        <v>4</v>
      </c>
      <c r="E48" s="112"/>
      <c r="F48" s="109"/>
      <c r="G48" s="109"/>
      <c r="H48" s="146"/>
      <c r="I48" s="111">
        <f>H48</f>
        <v>0</v>
      </c>
    </row>
    <row r="49" spans="1:26" s="8" customFormat="1" ht="19.5" customHeight="1">
      <c r="A49" s="1"/>
      <c r="B49" s="94" t="s">
        <v>341</v>
      </c>
      <c r="C49" s="11" t="s">
        <v>38</v>
      </c>
      <c r="D49" s="45" t="s">
        <v>4</v>
      </c>
      <c r="E49" s="112"/>
      <c r="F49" s="109"/>
      <c r="G49" s="109"/>
      <c r="H49" s="146"/>
      <c r="I49" s="111">
        <f>H49</f>
        <v>0</v>
      </c>
    </row>
    <row r="50" spans="1:26" s="8" customFormat="1" ht="19.5" customHeight="1">
      <c r="A50" s="1"/>
      <c r="B50" s="85" t="s">
        <v>177</v>
      </c>
      <c r="C50" s="86" t="s">
        <v>183</v>
      </c>
      <c r="D50" s="92" t="s">
        <v>4</v>
      </c>
      <c r="E50" s="115">
        <f>E51+E52+E53+E54+E55</f>
        <v>0</v>
      </c>
      <c r="F50" s="115">
        <f>F51+F52+F53+F54+F55</f>
        <v>0</v>
      </c>
      <c r="G50" s="115">
        <f>G51+G52+G53+G54+G55</f>
        <v>0</v>
      </c>
      <c r="H50" s="115">
        <f>H51+H52+H53+H54+H55</f>
        <v>0</v>
      </c>
      <c r="I50" s="116">
        <f>I51+I52+I53+I54+I55</f>
        <v>0</v>
      </c>
    </row>
    <row r="51" spans="1:26" s="8" customFormat="1" ht="19.5" customHeight="1">
      <c r="A51" s="1"/>
      <c r="B51" s="10" t="s">
        <v>10</v>
      </c>
      <c r="C51" s="11" t="s">
        <v>39</v>
      </c>
      <c r="D51" s="45" t="s">
        <v>4</v>
      </c>
      <c r="E51" s="145"/>
      <c r="F51" s="109"/>
      <c r="G51" s="109"/>
      <c r="H51" s="146"/>
      <c r="I51" s="117">
        <f>E51+H51</f>
        <v>0</v>
      </c>
    </row>
    <row r="52" spans="1:26" s="8" customFormat="1" ht="19.5" customHeight="1">
      <c r="A52" s="1"/>
      <c r="B52" s="10" t="s">
        <v>11</v>
      </c>
      <c r="C52" s="11" t="s">
        <v>182</v>
      </c>
      <c r="D52" s="45" t="s">
        <v>4</v>
      </c>
      <c r="E52" s="112"/>
      <c r="F52" s="146"/>
      <c r="G52" s="109"/>
      <c r="H52" s="146"/>
      <c r="I52" s="111">
        <f>F52+H52</f>
        <v>0</v>
      </c>
    </row>
    <row r="53" spans="1:26" s="8" customFormat="1" ht="19.5" customHeight="1">
      <c r="A53" s="1"/>
      <c r="B53" s="88" t="s">
        <v>339</v>
      </c>
      <c r="C53" s="11" t="s">
        <v>335</v>
      </c>
      <c r="D53" s="45" t="s">
        <v>4</v>
      </c>
      <c r="E53" s="112"/>
      <c r="F53" s="109"/>
      <c r="G53" s="146"/>
      <c r="H53" s="109"/>
      <c r="I53" s="111">
        <f>G53</f>
        <v>0</v>
      </c>
    </row>
    <row r="54" spans="1:26" s="8" customFormat="1" ht="19.5" customHeight="1">
      <c r="A54" s="1"/>
      <c r="B54" s="10" t="s">
        <v>12</v>
      </c>
      <c r="C54" s="11" t="s">
        <v>40</v>
      </c>
      <c r="D54" s="45" t="s">
        <v>4</v>
      </c>
      <c r="E54" s="112"/>
      <c r="F54" s="109"/>
      <c r="G54" s="109"/>
      <c r="H54" s="146"/>
      <c r="I54" s="118">
        <f>H54</f>
        <v>0</v>
      </c>
    </row>
    <row r="55" spans="1:26" s="8" customFormat="1" ht="19.5" customHeight="1">
      <c r="A55" s="1"/>
      <c r="B55" s="94" t="s">
        <v>340</v>
      </c>
      <c r="C55" s="11" t="s">
        <v>41</v>
      </c>
      <c r="D55" s="45" t="s">
        <v>4</v>
      </c>
      <c r="E55" s="112"/>
      <c r="F55" s="109"/>
      <c r="G55" s="109"/>
      <c r="H55" s="146"/>
      <c r="I55" s="118">
        <f>H55</f>
        <v>0</v>
      </c>
    </row>
    <row r="56" spans="1:26" s="8" customFormat="1" ht="19.5" customHeight="1">
      <c r="A56" s="1"/>
      <c r="B56" s="85" t="s">
        <v>389</v>
      </c>
      <c r="C56" s="89" t="s">
        <v>384</v>
      </c>
      <c r="D56" s="45" t="s">
        <v>4</v>
      </c>
      <c r="E56" s="140">
        <f>(E57-E58)*(1-$I$59)</f>
        <v>0</v>
      </c>
      <c r="F56" s="140">
        <f t="shared" ref="F56:H56" si="0">(F57-F58)*(1-$I$59)</f>
        <v>0</v>
      </c>
      <c r="G56" s="140">
        <f t="shared" si="0"/>
        <v>0</v>
      </c>
      <c r="H56" s="140">
        <f t="shared" si="0"/>
        <v>0</v>
      </c>
      <c r="I56" s="139">
        <f>(I57-I58)*(1-$I$59)</f>
        <v>0</v>
      </c>
    </row>
    <row r="57" spans="1:26" s="8" customFormat="1" ht="19.5" customHeight="1">
      <c r="A57" s="1"/>
      <c r="B57" s="4" t="s">
        <v>261</v>
      </c>
      <c r="C57" s="11" t="s">
        <v>42</v>
      </c>
      <c r="D57" s="45" t="s">
        <v>4</v>
      </c>
      <c r="E57" s="145"/>
      <c r="F57" s="145"/>
      <c r="G57" s="145"/>
      <c r="H57" s="145"/>
      <c r="I57" s="111">
        <f>SUM(E57:H57)</f>
        <v>0</v>
      </c>
    </row>
    <row r="58" spans="1:26" s="8" customFormat="1" ht="19.5" customHeight="1">
      <c r="A58" s="1"/>
      <c r="B58" s="4" t="s">
        <v>378</v>
      </c>
      <c r="C58" s="11" t="s">
        <v>184</v>
      </c>
      <c r="D58" s="45" t="s">
        <v>4</v>
      </c>
      <c r="E58" s="145"/>
      <c r="F58" s="145"/>
      <c r="G58" s="145"/>
      <c r="H58" s="145"/>
      <c r="I58" s="111">
        <f>SUM(E58:H58)</f>
        <v>0</v>
      </c>
    </row>
    <row r="59" spans="1:26" s="8" customFormat="1" ht="19.5" customHeight="1">
      <c r="A59" s="1"/>
      <c r="B59" s="172" t="s">
        <v>382</v>
      </c>
      <c r="C59" s="11" t="s">
        <v>383</v>
      </c>
      <c r="D59" s="45" t="s">
        <v>5</v>
      </c>
      <c r="E59" s="112"/>
      <c r="F59" s="109"/>
      <c r="G59" s="109"/>
      <c r="H59" s="109"/>
      <c r="I59" s="171"/>
    </row>
    <row r="60" spans="1:26" ht="19.5" customHeight="1">
      <c r="B60" s="95" t="s">
        <v>36</v>
      </c>
      <c r="C60" s="86" t="s">
        <v>344</v>
      </c>
      <c r="D60" s="92" t="s">
        <v>4</v>
      </c>
      <c r="E60" s="115">
        <f>E36+E44-E50+E56</f>
        <v>0</v>
      </c>
      <c r="F60" s="115">
        <f>F36+F44-F50+F56</f>
        <v>0</v>
      </c>
      <c r="G60" s="115">
        <f>G36+G44-G50+G56</f>
        <v>0</v>
      </c>
      <c r="H60" s="115">
        <f>H36+H44-H50+H56</f>
        <v>0</v>
      </c>
      <c r="I60" s="116">
        <f>I36+I44-I50+I56</f>
        <v>0</v>
      </c>
      <c r="S60" s="2"/>
      <c r="T60" s="2"/>
      <c r="U60" s="2"/>
      <c r="V60" s="2"/>
      <c r="W60" s="2"/>
      <c r="X60" s="2"/>
      <c r="Y60" s="2"/>
      <c r="Z60" s="2"/>
    </row>
    <row r="61" spans="1:26" s="8" customFormat="1" ht="19.5" customHeight="1">
      <c r="A61" s="1"/>
      <c r="B61" s="95" t="s">
        <v>345</v>
      </c>
      <c r="C61" s="86" t="s">
        <v>187</v>
      </c>
      <c r="D61" s="92" t="s">
        <v>4</v>
      </c>
      <c r="E61" s="112"/>
      <c r="F61" s="112"/>
      <c r="G61" s="112"/>
      <c r="H61" s="112"/>
      <c r="I61" s="116">
        <f>I63+I65</f>
        <v>0</v>
      </c>
    </row>
    <row r="62" spans="1:26" s="8" customFormat="1" ht="19.5" customHeight="1">
      <c r="A62" s="1"/>
      <c r="B62" s="4" t="s">
        <v>314</v>
      </c>
      <c r="C62" s="11"/>
      <c r="D62" s="45" t="s">
        <v>316</v>
      </c>
      <c r="E62" s="112"/>
      <c r="F62" s="112"/>
      <c r="G62" s="112"/>
      <c r="H62" s="112"/>
      <c r="I62" s="147"/>
    </row>
    <row r="63" spans="1:26" s="8" customFormat="1" ht="19.5" customHeight="1">
      <c r="A63" s="1"/>
      <c r="B63" s="4" t="s">
        <v>317</v>
      </c>
      <c r="C63" s="11" t="s">
        <v>185</v>
      </c>
      <c r="D63" s="45" t="s">
        <v>4</v>
      </c>
      <c r="E63" s="112"/>
      <c r="F63" s="112"/>
      <c r="G63" s="112"/>
      <c r="H63" s="112"/>
      <c r="I63" s="111">
        <f>I62/1000</f>
        <v>0</v>
      </c>
    </row>
    <row r="64" spans="1:26" s="8" customFormat="1" ht="19.5" customHeight="1">
      <c r="A64" s="1"/>
      <c r="B64" s="4" t="s">
        <v>315</v>
      </c>
      <c r="C64" s="11"/>
      <c r="D64" s="45" t="s">
        <v>316</v>
      </c>
      <c r="E64" s="112"/>
      <c r="F64" s="112"/>
      <c r="G64" s="112"/>
      <c r="H64" s="112"/>
      <c r="I64" s="147"/>
    </row>
    <row r="65" spans="1:26" s="8" customFormat="1" ht="19.5" customHeight="1">
      <c r="A65" s="1"/>
      <c r="B65" s="4" t="s">
        <v>318</v>
      </c>
      <c r="C65" s="11" t="s">
        <v>186</v>
      </c>
      <c r="D65" s="45" t="s">
        <v>4</v>
      </c>
      <c r="E65" s="112"/>
      <c r="F65" s="112"/>
      <c r="G65" s="112"/>
      <c r="H65" s="112"/>
      <c r="I65" s="111">
        <f>I64/1000</f>
        <v>0</v>
      </c>
    </row>
    <row r="66" spans="1:26" ht="19.5" customHeight="1">
      <c r="B66" s="265" t="s">
        <v>54</v>
      </c>
      <c r="C66" s="266"/>
      <c r="D66" s="266"/>
      <c r="E66" s="266"/>
      <c r="F66" s="266"/>
      <c r="G66" s="266"/>
      <c r="H66" s="266"/>
      <c r="I66" s="267"/>
      <c r="S66" s="2"/>
      <c r="T66" s="2"/>
      <c r="U66" s="2"/>
      <c r="V66" s="2"/>
      <c r="W66" s="2"/>
      <c r="X66" s="2"/>
      <c r="Y66" s="2"/>
      <c r="Z66" s="2"/>
    </row>
    <row r="67" spans="1:26" ht="19.5" customHeight="1">
      <c r="B67" s="96" t="s">
        <v>2</v>
      </c>
      <c r="C67" s="76" t="s">
        <v>6</v>
      </c>
      <c r="D67" s="77" t="s">
        <v>3</v>
      </c>
      <c r="E67" s="13" t="s">
        <v>61</v>
      </c>
      <c r="F67" s="13" t="s">
        <v>62</v>
      </c>
      <c r="G67" s="46" t="s">
        <v>63</v>
      </c>
      <c r="H67" s="13" t="s">
        <v>64</v>
      </c>
      <c r="I67" s="14" t="s">
        <v>17</v>
      </c>
      <c r="S67" s="2"/>
      <c r="T67" s="2"/>
      <c r="U67" s="2"/>
      <c r="V67" s="2"/>
      <c r="W67" s="2"/>
      <c r="X67" s="2"/>
      <c r="Y67" s="2"/>
      <c r="Z67" s="2"/>
    </row>
    <row r="68" spans="1:26" ht="19.5" customHeight="1">
      <c r="B68" s="97" t="s">
        <v>58</v>
      </c>
      <c r="C68" s="98" t="s">
        <v>188</v>
      </c>
      <c r="D68" s="6" t="s">
        <v>5</v>
      </c>
      <c r="E68" s="99">
        <f>Form_B_DISCOM!E35</f>
        <v>0</v>
      </c>
      <c r="F68" s="99">
        <f>Form_B_DISCOM!F35</f>
        <v>0</v>
      </c>
      <c r="G68" s="99">
        <f>Form_B_DISCOM!G35</f>
        <v>0</v>
      </c>
      <c r="H68" s="99">
        <f>Form_B_DISCOM!H35</f>
        <v>0</v>
      </c>
      <c r="I68" s="100">
        <f>Form_B_DISCOM!I35</f>
        <v>0</v>
      </c>
      <c r="P68" s="2"/>
      <c r="Q68" s="2"/>
      <c r="R68" s="2"/>
      <c r="S68" s="2"/>
      <c r="T68" s="2"/>
      <c r="U68" s="2"/>
      <c r="V68" s="2"/>
      <c r="W68" s="2"/>
      <c r="X68" s="2"/>
      <c r="Y68" s="2"/>
      <c r="Z68" s="2"/>
    </row>
    <row r="69" spans="1:26" ht="19.5" customHeight="1">
      <c r="B69" s="97" t="s">
        <v>44</v>
      </c>
      <c r="C69" s="98" t="s">
        <v>189</v>
      </c>
      <c r="D69" s="6" t="s">
        <v>4</v>
      </c>
      <c r="E69" s="168">
        <f>E33*E68</f>
        <v>0</v>
      </c>
      <c r="F69" s="168">
        <f>E33*F68</f>
        <v>0</v>
      </c>
      <c r="G69" s="168">
        <f>E33*G68</f>
        <v>0</v>
      </c>
      <c r="H69" s="168">
        <f>E33*H68</f>
        <v>0</v>
      </c>
      <c r="I69" s="169">
        <f>E33*I68</f>
        <v>0</v>
      </c>
      <c r="S69" s="2"/>
      <c r="T69" s="2"/>
      <c r="U69" s="2"/>
      <c r="V69" s="2"/>
      <c r="W69" s="2"/>
      <c r="X69" s="2"/>
      <c r="Y69" s="2"/>
      <c r="Z69" s="2"/>
    </row>
    <row r="70" spans="1:26" ht="19.5" customHeight="1">
      <c r="B70" s="157" t="s">
        <v>370</v>
      </c>
      <c r="C70" s="98" t="s">
        <v>366</v>
      </c>
      <c r="D70" s="6" t="s">
        <v>4</v>
      </c>
      <c r="E70" s="119">
        <f>E60</f>
        <v>0</v>
      </c>
      <c r="F70" s="119">
        <f t="shared" ref="F70:H70" si="1">F60</f>
        <v>0</v>
      </c>
      <c r="G70" s="119">
        <f t="shared" si="1"/>
        <v>0</v>
      </c>
      <c r="H70" s="119">
        <f t="shared" si="1"/>
        <v>0</v>
      </c>
      <c r="I70" s="120">
        <f>I60</f>
        <v>0</v>
      </c>
    </row>
    <row r="71" spans="1:26" ht="19.5" customHeight="1">
      <c r="B71" s="157" t="s">
        <v>369</v>
      </c>
      <c r="C71" s="5" t="s">
        <v>367</v>
      </c>
      <c r="D71" s="6" t="s">
        <v>5</v>
      </c>
      <c r="E71" s="15">
        <f>IF($E$33=0,0,E70/$E$33)</f>
        <v>0</v>
      </c>
      <c r="F71" s="15">
        <f t="shared" ref="F71:H71" si="2">IF($E$33=0,0,F70/$E$33)</f>
        <v>0</v>
      </c>
      <c r="G71" s="15">
        <f t="shared" si="2"/>
        <v>0</v>
      </c>
      <c r="H71" s="15">
        <f t="shared" si="2"/>
        <v>0</v>
      </c>
      <c r="I71" s="12">
        <f>IF($E$33=0,0,I70/$E$33)</f>
        <v>0</v>
      </c>
    </row>
    <row r="72" spans="1:26" ht="19.5" customHeight="1" thickBot="1">
      <c r="B72" s="158" t="s">
        <v>364</v>
      </c>
      <c r="C72" s="102" t="s">
        <v>368</v>
      </c>
      <c r="D72" s="102" t="s">
        <v>4</v>
      </c>
      <c r="E72" s="121">
        <f>E70-E69</f>
        <v>0</v>
      </c>
      <c r="F72" s="121">
        <f t="shared" ref="F72:H72" si="3">F70-F69</f>
        <v>0</v>
      </c>
      <c r="G72" s="121">
        <f t="shared" si="3"/>
        <v>0</v>
      </c>
      <c r="H72" s="121">
        <f t="shared" si="3"/>
        <v>0</v>
      </c>
      <c r="I72" s="122">
        <f>I70-I69</f>
        <v>0</v>
      </c>
    </row>
    <row r="73" spans="1:26" ht="19.5" customHeight="1" thickBot="1">
      <c r="B73" s="101" t="s">
        <v>365</v>
      </c>
      <c r="C73" s="102"/>
      <c r="D73" s="102" t="s">
        <v>4</v>
      </c>
      <c r="E73" s="165"/>
      <c r="F73" s="165"/>
      <c r="G73" s="166">
        <f>IF(G72&gt;=0,G72,IF((I61+G72)&gt;0,0,I61+G72))</f>
        <v>0</v>
      </c>
      <c r="H73" s="165"/>
      <c r="I73" s="167">
        <f>I61+I72</f>
        <v>0</v>
      </c>
      <c r="J73" s="103"/>
    </row>
    <row r="74" spans="1:26" ht="19.5" customHeight="1">
      <c r="C74" s="73"/>
      <c r="S74" s="2"/>
      <c r="T74" s="2"/>
      <c r="U74" s="2"/>
      <c r="V74" s="2"/>
      <c r="W74" s="2"/>
      <c r="X74" s="2"/>
      <c r="Y74" s="2"/>
      <c r="Z74" s="2"/>
    </row>
    <row r="75" spans="1:26" ht="36.5" customHeight="1">
      <c r="B75" s="205" t="s">
        <v>43</v>
      </c>
      <c r="C75" s="205"/>
      <c r="D75" s="205"/>
      <c r="E75" s="205"/>
      <c r="F75" s="205"/>
      <c r="G75" s="205"/>
      <c r="H75" s="205"/>
      <c r="I75" s="205"/>
      <c r="S75" s="2"/>
      <c r="T75" s="2"/>
      <c r="U75" s="2"/>
      <c r="V75" s="2"/>
      <c r="W75" s="2"/>
      <c r="X75" s="2"/>
      <c r="Y75" s="2"/>
      <c r="Z75" s="2"/>
    </row>
    <row r="76" spans="1:26" ht="35" customHeight="1">
      <c r="B76" s="16" t="s">
        <v>55</v>
      </c>
      <c r="C76" s="212" t="s">
        <v>60</v>
      </c>
      <c r="D76" s="213"/>
      <c r="E76" s="214" t="s">
        <v>57</v>
      </c>
      <c r="F76" s="215"/>
      <c r="G76" s="216"/>
      <c r="H76" s="217" t="s">
        <v>56</v>
      </c>
      <c r="I76" s="218"/>
      <c r="S76" s="2"/>
      <c r="T76" s="2"/>
      <c r="U76" s="2"/>
      <c r="V76" s="2"/>
      <c r="W76" s="2"/>
      <c r="X76" s="2"/>
      <c r="Y76" s="2"/>
      <c r="Z76" s="2"/>
    </row>
    <row r="77" spans="1:26" ht="35" customHeight="1">
      <c r="B77" s="197" t="s">
        <v>387</v>
      </c>
      <c r="C77" s="198"/>
      <c r="D77" s="198"/>
      <c r="E77" s="198"/>
      <c r="F77" s="198"/>
      <c r="G77" s="198"/>
      <c r="H77" s="198"/>
      <c r="I77" s="199"/>
    </row>
    <row r="78" spans="1:26" ht="19.5" customHeight="1">
      <c r="B78" s="256" t="s">
        <v>322</v>
      </c>
      <c r="C78" s="257"/>
      <c r="D78" s="257"/>
      <c r="E78" s="257"/>
      <c r="F78" s="257"/>
      <c r="G78" s="257"/>
      <c r="H78" s="257"/>
      <c r="I78" s="258"/>
    </row>
    <row r="79" spans="1:26" ht="19.5" customHeight="1">
      <c r="B79" s="256" t="s">
        <v>324</v>
      </c>
      <c r="C79" s="257"/>
      <c r="D79" s="257"/>
      <c r="E79" s="257"/>
      <c r="F79" s="257"/>
      <c r="G79" s="257"/>
      <c r="H79" s="257"/>
      <c r="I79" s="258"/>
    </row>
    <row r="80" spans="1:26" ht="46" customHeight="1">
      <c r="B80" s="197" t="s">
        <v>390</v>
      </c>
      <c r="C80" s="198"/>
      <c r="D80" s="198"/>
      <c r="E80" s="198"/>
      <c r="F80" s="198"/>
      <c r="G80" s="198"/>
      <c r="H80" s="198"/>
      <c r="I80" s="199"/>
    </row>
    <row r="81" spans="2:9" ht="30.5" customHeight="1">
      <c r="B81" s="244" t="s">
        <v>319</v>
      </c>
      <c r="C81" s="245"/>
      <c r="D81" s="245"/>
      <c r="E81" s="245"/>
      <c r="F81" s="245"/>
      <c r="G81" s="245"/>
      <c r="H81" s="245"/>
      <c r="I81" s="246"/>
    </row>
    <row r="82" spans="2:9" ht="19.5" customHeight="1">
      <c r="B82" s="261" t="s">
        <v>45</v>
      </c>
      <c r="C82" s="259"/>
      <c r="D82" s="259"/>
      <c r="E82" s="259"/>
      <c r="F82" s="259"/>
      <c r="G82" s="259"/>
      <c r="H82" s="259"/>
      <c r="I82" s="260"/>
    </row>
    <row r="83" spans="2:9" ht="49.5" customHeight="1">
      <c r="B83" s="244" t="s">
        <v>338</v>
      </c>
      <c r="C83" s="259"/>
      <c r="D83" s="259"/>
      <c r="E83" s="259"/>
      <c r="F83" s="259"/>
      <c r="G83" s="259"/>
      <c r="H83" s="259"/>
      <c r="I83" s="260"/>
    </row>
    <row r="84" spans="2:9" ht="34" customHeight="1">
      <c r="B84" s="197" t="s">
        <v>48</v>
      </c>
      <c r="C84" s="198"/>
      <c r="D84" s="198"/>
      <c r="E84" s="198"/>
      <c r="F84" s="198"/>
      <c r="G84" s="198"/>
      <c r="H84" s="198"/>
      <c r="I84" s="199"/>
    </row>
    <row r="85" spans="2:9" ht="39.5" customHeight="1">
      <c r="B85" s="197" t="s">
        <v>49</v>
      </c>
      <c r="C85" s="198"/>
      <c r="D85" s="198"/>
      <c r="E85" s="198"/>
      <c r="F85" s="198"/>
      <c r="G85" s="198"/>
      <c r="H85" s="198"/>
      <c r="I85" s="199"/>
    </row>
    <row r="86" spans="2:9" ht="59" customHeight="1">
      <c r="B86" s="197" t="s">
        <v>50</v>
      </c>
      <c r="C86" s="198"/>
      <c r="D86" s="198"/>
      <c r="E86" s="198"/>
      <c r="F86" s="198"/>
      <c r="G86" s="198"/>
      <c r="H86" s="198"/>
      <c r="I86" s="199"/>
    </row>
    <row r="87" spans="2:9" ht="123.5" customHeight="1">
      <c r="B87" s="197" t="s">
        <v>334</v>
      </c>
      <c r="C87" s="198"/>
      <c r="D87" s="198"/>
      <c r="E87" s="198"/>
      <c r="F87" s="198"/>
      <c r="G87" s="198"/>
      <c r="H87" s="198"/>
      <c r="I87" s="199"/>
    </row>
    <row r="88" spans="2:9" ht="36" customHeight="1">
      <c r="B88" s="197" t="s">
        <v>52</v>
      </c>
      <c r="C88" s="198"/>
      <c r="D88" s="198"/>
      <c r="E88" s="198"/>
      <c r="F88" s="198"/>
      <c r="G88" s="198"/>
      <c r="H88" s="198"/>
      <c r="I88" s="199"/>
    </row>
    <row r="89" spans="2:9" ht="36" customHeight="1">
      <c r="B89" s="197" t="s">
        <v>332</v>
      </c>
      <c r="C89" s="198"/>
      <c r="D89" s="198"/>
      <c r="E89" s="198"/>
      <c r="F89" s="198"/>
      <c r="G89" s="198"/>
      <c r="H89" s="198"/>
      <c r="I89" s="199"/>
    </row>
    <row r="90" spans="2:9" ht="34" customHeight="1">
      <c r="B90" s="197" t="s">
        <v>304</v>
      </c>
      <c r="C90" s="198"/>
      <c r="D90" s="198"/>
      <c r="E90" s="198"/>
      <c r="F90" s="198"/>
      <c r="G90" s="198"/>
      <c r="H90" s="198"/>
      <c r="I90" s="199"/>
    </row>
    <row r="91" spans="2:9" ht="50.5" customHeight="1">
      <c r="B91" s="197" t="s">
        <v>337</v>
      </c>
      <c r="C91" s="198"/>
      <c r="D91" s="198"/>
      <c r="E91" s="198"/>
      <c r="F91" s="198"/>
      <c r="G91" s="198"/>
      <c r="H91" s="198"/>
      <c r="I91" s="199"/>
    </row>
    <row r="92" spans="2:9" ht="34" customHeight="1">
      <c r="B92" s="197" t="s">
        <v>327</v>
      </c>
      <c r="C92" s="198"/>
      <c r="D92" s="198"/>
      <c r="E92" s="198"/>
      <c r="F92" s="198"/>
      <c r="G92" s="198"/>
      <c r="H92" s="198"/>
      <c r="I92" s="199"/>
    </row>
    <row r="93" spans="2:9" s="72" customFormat="1" ht="34" customHeight="1">
      <c r="B93" s="219" t="s">
        <v>296</v>
      </c>
      <c r="C93" s="195"/>
      <c r="D93" s="195"/>
      <c r="E93" s="195"/>
      <c r="F93" s="195"/>
      <c r="G93" s="195"/>
      <c r="H93" s="195"/>
      <c r="I93" s="196"/>
    </row>
    <row r="94" spans="2:9" ht="19.5" customHeight="1">
      <c r="B94" s="150"/>
      <c r="C94" s="150"/>
      <c r="D94" s="150"/>
      <c r="E94" s="150"/>
      <c r="F94" s="150"/>
      <c r="G94" s="150"/>
      <c r="H94" s="150"/>
      <c r="I94" s="150"/>
    </row>
    <row r="95" spans="2:9" ht="72" customHeight="1">
      <c r="B95" s="200" t="s">
        <v>329</v>
      </c>
      <c r="C95" s="201"/>
      <c r="D95" s="201"/>
      <c r="E95" s="201"/>
      <c r="F95" s="201"/>
      <c r="G95" s="201"/>
      <c r="H95" s="201"/>
      <c r="I95" s="201"/>
    </row>
    <row r="96" spans="2:9" ht="19.5" customHeight="1">
      <c r="B96" s="151" t="s">
        <v>313</v>
      </c>
      <c r="C96" s="152"/>
      <c r="D96" s="152"/>
      <c r="E96" s="152"/>
      <c r="F96" s="152"/>
      <c r="G96" s="152"/>
      <c r="H96" s="152"/>
      <c r="I96" s="153" t="s">
        <v>309</v>
      </c>
    </row>
    <row r="97" spans="2:9" ht="19.5" customHeight="1">
      <c r="B97" s="151"/>
      <c r="C97" s="152"/>
      <c r="D97" s="152"/>
      <c r="E97" s="152"/>
      <c r="F97" s="152"/>
      <c r="G97" s="152"/>
      <c r="H97" s="152"/>
      <c r="I97" s="153"/>
    </row>
    <row r="98" spans="2:9" ht="19.5" customHeight="1">
      <c r="B98" s="151"/>
      <c r="C98" s="152"/>
      <c r="D98" s="152"/>
      <c r="E98" s="152"/>
      <c r="F98" s="152"/>
      <c r="G98" s="152"/>
      <c r="H98" s="152"/>
      <c r="I98" s="153"/>
    </row>
    <row r="99" spans="2:9" ht="19.5" customHeight="1">
      <c r="B99" s="151"/>
      <c r="C99" s="152"/>
      <c r="D99" s="152"/>
      <c r="E99" s="152"/>
      <c r="F99" s="152"/>
      <c r="G99" s="152"/>
      <c r="H99" s="152"/>
      <c r="I99" s="153"/>
    </row>
    <row r="100" spans="2:9" ht="19.5" customHeight="1">
      <c r="B100" s="151" t="s">
        <v>308</v>
      </c>
      <c r="C100" s="152"/>
      <c r="D100" s="152"/>
      <c r="E100" s="152"/>
      <c r="F100" s="152"/>
      <c r="G100" s="152"/>
      <c r="H100" s="152"/>
      <c r="I100" s="153" t="s">
        <v>310</v>
      </c>
    </row>
    <row r="101" spans="2:9" ht="19.5" customHeight="1">
      <c r="B101" s="150"/>
      <c r="C101" s="150"/>
      <c r="D101" s="150"/>
      <c r="E101" s="150"/>
      <c r="F101" s="150"/>
      <c r="G101" s="150"/>
      <c r="H101" s="150"/>
      <c r="I101" s="150"/>
    </row>
  </sheetData>
  <sheetProtection algorithmName="SHA-512" hashValue="EEItiKC6cJqQ8fW5xNMmv880O044g1MFBDvzGf/kTFy9OGEdI+peVA4syGjR9akqyh03VZXkrib0Sj0I4eu8yg==" saltValue="AlaIAeAY7iD40BfLSkuZlw==" spinCount="100000" sheet="1" objects="1" scenarios="1"/>
  <mergeCells count="63">
    <mergeCell ref="B92:I92"/>
    <mergeCell ref="B95:I95"/>
    <mergeCell ref="B93:I93"/>
    <mergeCell ref="B5:C5"/>
    <mergeCell ref="D5:I5"/>
    <mergeCell ref="E12:I12"/>
    <mergeCell ref="B6:C6"/>
    <mergeCell ref="D6:I6"/>
    <mergeCell ref="B7:C7"/>
    <mergeCell ref="D7:I7"/>
    <mergeCell ref="B8:C8"/>
    <mergeCell ref="D8:I8"/>
    <mergeCell ref="B9:C9"/>
    <mergeCell ref="D9:I9"/>
    <mergeCell ref="B10:I10"/>
    <mergeCell ref="E11:I11"/>
    <mergeCell ref="B2:I2"/>
    <mergeCell ref="B3:C3"/>
    <mergeCell ref="D3:I3"/>
    <mergeCell ref="B4:C4"/>
    <mergeCell ref="D4:I4"/>
    <mergeCell ref="E23:I23"/>
    <mergeCell ref="E13:I13"/>
    <mergeCell ref="E14:I14"/>
    <mergeCell ref="E15:I15"/>
    <mergeCell ref="E16:I16"/>
    <mergeCell ref="E17:I17"/>
    <mergeCell ref="E18:I18"/>
    <mergeCell ref="E19:I19"/>
    <mergeCell ref="E20:I20"/>
    <mergeCell ref="E21:I21"/>
    <mergeCell ref="E22:I22"/>
    <mergeCell ref="B66:I66"/>
    <mergeCell ref="E24:I24"/>
    <mergeCell ref="E25:I25"/>
    <mergeCell ref="E26:I26"/>
    <mergeCell ref="E28:I28"/>
    <mergeCell ref="E29:I29"/>
    <mergeCell ref="E30:I30"/>
    <mergeCell ref="E33:I33"/>
    <mergeCell ref="E27:I27"/>
    <mergeCell ref="B34:I34"/>
    <mergeCell ref="E32:I32"/>
    <mergeCell ref="E31:I31"/>
    <mergeCell ref="B80:I80"/>
    <mergeCell ref="B82:I82"/>
    <mergeCell ref="B83:I83"/>
    <mergeCell ref="B75:I75"/>
    <mergeCell ref="C76:D76"/>
    <mergeCell ref="E76:G76"/>
    <mergeCell ref="H76:I76"/>
    <mergeCell ref="B78:I78"/>
    <mergeCell ref="B79:I79"/>
    <mergeCell ref="B77:I77"/>
    <mergeCell ref="B81:I81"/>
    <mergeCell ref="B91:I91"/>
    <mergeCell ref="B89:I89"/>
    <mergeCell ref="B87:I87"/>
    <mergeCell ref="B88:I88"/>
    <mergeCell ref="B84:I84"/>
    <mergeCell ref="B85:I85"/>
    <mergeCell ref="B86:I86"/>
    <mergeCell ref="B90:I90"/>
  </mergeCells>
  <dataValidations count="6">
    <dataValidation type="decimal" allowBlank="1" showInputMessage="1" showErrorMessage="1" promptTitle="Input" prompt="Please enter a positive numeric value. Can include decimals." sqref="E18:I20 E23:I26 I64 E13:I15 I62 E57:G59 H57:H58" xr:uid="{DB4E4951-A72B-44FD-8A5B-74E4FA8363E3}">
      <formula1>0</formula1>
      <formula2>9.99999999999999E+27</formula2>
    </dataValidation>
    <dataValidation type="decimal" allowBlank="1" showInputMessage="1" showErrorMessage="1" promptTitle="Input" prompt="Please enter a positive numeric value. Can include decimals." sqref="E37 F38 H37:H38 G40:G41 H42 E45 F46 G47 H45:H46 H48:H49 E51 F52 G53 H51:H52 H54:H55" xr:uid="{7D4D1F3A-7F9C-4D9D-916F-A1D26C0DC7A7}">
      <formula1>0</formula1>
      <formula2>9.99999999999999E+26</formula2>
    </dataValidation>
    <dataValidation type="decimal" allowBlank="1" showInputMessage="1" showErrorMessage="1" promptTitle="Input" prompt="Please enter a positive numeric value. Can include decimals. Final value will show as percentage (%)" sqref="I59" xr:uid="{B49A5D18-07A7-4132-856E-067DC02C6F7E}">
      <formula1>0</formula1>
      <formula2>9.99999999999999E+27</formula2>
    </dataValidation>
    <dataValidation allowBlank="1" showErrorMessage="1" promptTitle="Input" prompt="Please enter a positive numeric value. Can include decimals." sqref="H59" xr:uid="{BEF7D30D-68DA-427E-B551-FA5929C2460B}"/>
    <dataValidation type="decimal" allowBlank="1" showInputMessage="1" showErrorMessage="1" promptTitle="Input" prompt="Please enter a positive numeric value. Can include decimals. Final value will show as percentage (%)." sqref="E31:I31" xr:uid="{E8913CBE-5671-43A9-B5B4-987E69E833E7}">
      <formula1>0</formula1>
      <formula2>9.99999999999999E+23</formula2>
    </dataValidation>
    <dataValidation type="decimal" allowBlank="1" showInputMessage="1" showErrorMessage="1" promptTitle="Input" prompt="Please enter a positive numeric value. Can include decimals." sqref="E29:I30" xr:uid="{EC979AA9-038E-4777-AFF4-D255413A8BD4}">
      <formula1>0</formula1>
      <formula2>9.99999999999999E+23</formula2>
    </dataValidation>
  </dataValidations>
  <pageMargins left="0.70866141732283472" right="0.70866141732283472" top="0.74803149606299213" bottom="0.74803149606299213" header="0.31496062992125984" footer="0.31496062992125984"/>
  <pageSetup scale="62" fitToHeight="0" orientation="landscape" r:id="rId1"/>
  <rowBreaks count="3" manualBreakCount="3">
    <brk id="33" min="1" max="8" man="1"/>
    <brk id="73" min="1" max="8" man="1"/>
    <brk id="89" min="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05F52-F3F7-4CF6-B395-6E7D17B7BD6D}">
  <sheetPr codeName="Sheet11"/>
  <dimension ref="A3:Z58"/>
  <sheetViews>
    <sheetView zoomScale="75" zoomScaleNormal="75" workbookViewId="0">
      <selection activeCell="L7" sqref="L7"/>
    </sheetView>
  </sheetViews>
  <sheetFormatPr defaultRowHeight="14"/>
  <cols>
    <col min="1" max="2" width="8.7265625" style="2"/>
    <col min="3" max="3" width="39" style="2" customWidth="1"/>
    <col min="4" max="4" width="37.453125" style="1" customWidth="1"/>
    <col min="5" max="5" width="8.7265625" style="1"/>
    <col min="6" max="6" width="13.54296875" style="2" bestFit="1" customWidth="1"/>
    <col min="7" max="7" width="14.453125" style="2" bestFit="1" customWidth="1"/>
    <col min="8" max="8" width="14.453125" style="2" customWidth="1"/>
    <col min="9" max="9" width="13.90625" style="2" bestFit="1" customWidth="1"/>
    <col min="10" max="10" width="14.90625" style="2" bestFit="1" customWidth="1"/>
    <col min="11" max="16384" width="8.7265625" style="2"/>
  </cols>
  <sheetData>
    <row r="3" spans="3:13" ht="63.5" customHeight="1">
      <c r="C3" s="268" t="s">
        <v>209</v>
      </c>
      <c r="D3" s="269"/>
      <c r="E3" s="269"/>
      <c r="F3" s="269"/>
      <c r="G3" s="269"/>
      <c r="H3" s="269"/>
      <c r="I3" s="269"/>
      <c r="J3" s="270"/>
    </row>
    <row r="5" spans="3:13" ht="14.5" customHeight="1" thickBot="1">
      <c r="C5" s="34"/>
      <c r="D5" s="34"/>
      <c r="E5" s="34"/>
      <c r="F5" s="34"/>
      <c r="G5" s="34"/>
      <c r="H5" s="34"/>
      <c r="I5" s="34"/>
      <c r="J5" s="34"/>
    </row>
    <row r="6" spans="3:13" ht="31.5" customHeight="1" thickBot="1">
      <c r="C6" s="271" t="s">
        <v>210</v>
      </c>
      <c r="D6" s="272"/>
      <c r="E6" s="272"/>
      <c r="F6" s="272"/>
      <c r="G6" s="272"/>
      <c r="H6" s="272"/>
      <c r="I6" s="272"/>
      <c r="J6" s="273"/>
    </row>
    <row r="7" spans="3:13" ht="39.5" customHeight="1">
      <c r="C7" s="274" t="s">
        <v>211</v>
      </c>
      <c r="D7" s="275"/>
      <c r="E7" s="275"/>
      <c r="F7" s="275"/>
      <c r="G7" s="275"/>
      <c r="H7" s="275"/>
      <c r="I7" s="275"/>
      <c r="J7" s="276"/>
    </row>
    <row r="8" spans="3:13" ht="18">
      <c r="C8" s="53" t="s">
        <v>46</v>
      </c>
      <c r="D8" s="54" t="s">
        <v>6</v>
      </c>
      <c r="E8" s="55" t="s">
        <v>3</v>
      </c>
      <c r="F8" s="55" t="s">
        <v>212</v>
      </c>
      <c r="G8" s="55" t="s">
        <v>213</v>
      </c>
      <c r="H8" s="55" t="s">
        <v>214</v>
      </c>
      <c r="I8" s="55" t="s">
        <v>215</v>
      </c>
      <c r="J8" s="56" t="s">
        <v>216</v>
      </c>
      <c r="M8" s="138" t="s">
        <v>300</v>
      </c>
    </row>
    <row r="9" spans="3:13" ht="51">
      <c r="C9" s="57" t="s">
        <v>217</v>
      </c>
      <c r="D9" s="58" t="s">
        <v>218</v>
      </c>
      <c r="E9" s="59" t="s">
        <v>4</v>
      </c>
      <c r="F9" s="137">
        <f>IF(((F17*F18)+(F11*F12)+(F13*F14)+(F15*F16))*F10=0,0,((F11*F12)+(F13*F14)+(F15*F16))/((F17*F18)+(F11*F12)+(F13*F14)+(F15*F16))*F10)</f>
        <v>0</v>
      </c>
      <c r="G9" s="137">
        <f t="shared" ref="G9:I9" si="0">IF(((G17*G18)+(G11*G12)+(G13*G14)+(G15*G16))*G10=0,0,((G11*G12)+(G13*G14)+(G15*G16))/((G17*G18)+(G11*G12)+(G13*G14)+(G15*G16))*G10)</f>
        <v>0</v>
      </c>
      <c r="H9" s="137">
        <f t="shared" si="0"/>
        <v>0</v>
      </c>
      <c r="I9" s="137">
        <f t="shared" si="0"/>
        <v>0</v>
      </c>
      <c r="J9" s="126">
        <f>SUM(F9:I9)</f>
        <v>0</v>
      </c>
    </row>
    <row r="10" spans="3:13" ht="28">
      <c r="C10" s="60" t="s">
        <v>219</v>
      </c>
      <c r="D10" s="61" t="s">
        <v>220</v>
      </c>
      <c r="E10" s="61" t="s">
        <v>4</v>
      </c>
      <c r="F10" s="127"/>
      <c r="G10" s="127"/>
      <c r="H10" s="127"/>
      <c r="I10" s="127"/>
      <c r="J10" s="126">
        <f>SUM(F10:I10)</f>
        <v>0</v>
      </c>
    </row>
    <row r="11" spans="3:13" ht="28">
      <c r="C11" s="63" t="s">
        <v>221</v>
      </c>
      <c r="D11" s="61" t="s">
        <v>222</v>
      </c>
      <c r="E11" s="61" t="s">
        <v>198</v>
      </c>
      <c r="F11" s="135"/>
      <c r="G11" s="62"/>
      <c r="H11" s="62"/>
      <c r="I11" s="62"/>
      <c r="J11" s="126">
        <f>SUM(F11:I11)</f>
        <v>0</v>
      </c>
    </row>
    <row r="12" spans="3:13" ht="42">
      <c r="C12" s="63" t="s">
        <v>223</v>
      </c>
      <c r="D12" s="61" t="s">
        <v>224</v>
      </c>
      <c r="E12" s="61" t="s">
        <v>199</v>
      </c>
      <c r="F12" s="62"/>
      <c r="G12" s="62"/>
      <c r="H12" s="62"/>
      <c r="I12" s="62"/>
      <c r="J12" s="128"/>
    </row>
    <row r="13" spans="3:13" ht="28">
      <c r="C13" s="63" t="s">
        <v>225</v>
      </c>
      <c r="D13" s="61" t="s">
        <v>226</v>
      </c>
      <c r="E13" s="61" t="s">
        <v>198</v>
      </c>
      <c r="F13" s="62"/>
      <c r="G13" s="62"/>
      <c r="H13" s="62"/>
      <c r="I13" s="62"/>
      <c r="J13" s="126">
        <f>SUM(F13:I13)</f>
        <v>0</v>
      </c>
    </row>
    <row r="14" spans="3:13" ht="42">
      <c r="C14" s="63" t="s">
        <v>227</v>
      </c>
      <c r="D14" s="61" t="s">
        <v>228</v>
      </c>
      <c r="E14" s="61" t="s">
        <v>199</v>
      </c>
      <c r="F14" s="62"/>
      <c r="G14" s="62"/>
      <c r="H14" s="62"/>
      <c r="I14" s="62"/>
      <c r="J14" s="128"/>
    </row>
    <row r="15" spans="3:13" ht="42">
      <c r="C15" s="63" t="s">
        <v>229</v>
      </c>
      <c r="D15" s="61" t="s">
        <v>230</v>
      </c>
      <c r="E15" s="61" t="s">
        <v>198</v>
      </c>
      <c r="F15" s="62"/>
      <c r="G15" s="62"/>
      <c r="H15" s="62"/>
      <c r="I15" s="62"/>
      <c r="J15" s="126">
        <f t="shared" ref="J15" si="1">SUM(F15:I15)</f>
        <v>0</v>
      </c>
    </row>
    <row r="16" spans="3:13" ht="42">
      <c r="C16" s="63" t="s">
        <v>231</v>
      </c>
      <c r="D16" s="61" t="s">
        <v>232</v>
      </c>
      <c r="E16" s="61" t="s">
        <v>199</v>
      </c>
      <c r="F16" s="62"/>
      <c r="G16" s="62"/>
      <c r="H16" s="62"/>
      <c r="I16" s="62"/>
      <c r="J16" s="128"/>
    </row>
    <row r="17" spans="3:13" ht="28">
      <c r="C17" s="63" t="s">
        <v>233</v>
      </c>
      <c r="D17" s="61" t="s">
        <v>200</v>
      </c>
      <c r="E17" s="61" t="s">
        <v>198</v>
      </c>
      <c r="F17" s="62"/>
      <c r="G17" s="62"/>
      <c r="H17" s="62"/>
      <c r="I17" s="62"/>
      <c r="J17" s="126">
        <f>SUM(F17:I17)</f>
        <v>0</v>
      </c>
    </row>
    <row r="18" spans="3:13" ht="28.5" thickBot="1">
      <c r="C18" s="64" t="s">
        <v>234</v>
      </c>
      <c r="D18" s="65" t="s">
        <v>202</v>
      </c>
      <c r="E18" s="65" t="s">
        <v>199</v>
      </c>
      <c r="F18" s="66"/>
      <c r="G18" s="66"/>
      <c r="H18" s="66"/>
      <c r="I18" s="66"/>
      <c r="J18" s="129"/>
    </row>
    <row r="19" spans="3:13" ht="14.5" thickBot="1"/>
    <row r="20" spans="3:13" ht="41.5" customHeight="1">
      <c r="C20" s="274" t="s">
        <v>280</v>
      </c>
      <c r="D20" s="275"/>
      <c r="E20" s="275"/>
      <c r="F20" s="275"/>
      <c r="G20" s="275"/>
      <c r="H20" s="275"/>
      <c r="I20" s="275"/>
      <c r="J20" s="276"/>
    </row>
    <row r="21" spans="3:13" ht="18">
      <c r="C21" s="53" t="s">
        <v>46</v>
      </c>
      <c r="D21" s="54" t="s">
        <v>6</v>
      </c>
      <c r="E21" s="55" t="s">
        <v>3</v>
      </c>
      <c r="F21" s="55" t="s">
        <v>212</v>
      </c>
      <c r="G21" s="55" t="s">
        <v>213</v>
      </c>
      <c r="H21" s="55" t="s">
        <v>214</v>
      </c>
      <c r="I21" s="55" t="s">
        <v>215</v>
      </c>
      <c r="J21" s="56" t="s">
        <v>216</v>
      </c>
      <c r="M21" s="138" t="s">
        <v>301</v>
      </c>
    </row>
    <row r="22" spans="3:13" ht="65">
      <c r="C22" s="57" t="s">
        <v>217</v>
      </c>
      <c r="D22" s="58" t="s">
        <v>281</v>
      </c>
      <c r="E22" s="59" t="s">
        <v>4</v>
      </c>
      <c r="F22" s="125">
        <f>IF(((F30*F31)+(F24*F25)+(F26*F27)+(F28*F29))*F23=0,0,((F24*F25)+(F26*F27)+(F28*F29))/((F30*F31)+(F24*F25)+(F26*F27)+(F28*F29))*F23)</f>
        <v>0</v>
      </c>
      <c r="G22" s="125">
        <f t="shared" ref="G22:I22" si="2">IF(((G30*G31)+(G24*G25)+(G26*G27)+(G28*G29))*G23=0,0,((G24*G25)+(G26*G27)+(G28*G29))/((G30*G31)+(G24*G25)+(G26*G27)+(G28*G29))*G23)</f>
        <v>0</v>
      </c>
      <c r="H22" s="125">
        <f t="shared" si="2"/>
        <v>0</v>
      </c>
      <c r="I22" s="125">
        <f t="shared" si="2"/>
        <v>0</v>
      </c>
      <c r="J22" s="126">
        <f>SUM(F22:I22)</f>
        <v>0</v>
      </c>
    </row>
    <row r="23" spans="3:13" ht="28">
      <c r="C23" s="60" t="s">
        <v>219</v>
      </c>
      <c r="D23" s="61" t="s">
        <v>235</v>
      </c>
      <c r="E23" s="61" t="s">
        <v>4</v>
      </c>
      <c r="F23" s="127"/>
      <c r="G23" s="127"/>
      <c r="H23" s="127"/>
      <c r="I23" s="127"/>
      <c r="J23" s="126">
        <f>SUM(F23:I23)</f>
        <v>0</v>
      </c>
    </row>
    <row r="24" spans="3:13" ht="42">
      <c r="C24" s="63" t="s">
        <v>282</v>
      </c>
      <c r="D24" s="61" t="s">
        <v>222</v>
      </c>
      <c r="E24" s="61" t="s">
        <v>198</v>
      </c>
      <c r="F24" s="135"/>
      <c r="G24" s="62"/>
      <c r="H24" s="62"/>
      <c r="I24" s="62"/>
      <c r="J24" s="126">
        <f t="shared" ref="J24:J30" si="3">SUM(F24:I24)</f>
        <v>0</v>
      </c>
    </row>
    <row r="25" spans="3:13" ht="45.5" customHeight="1">
      <c r="C25" s="63" t="s">
        <v>283</v>
      </c>
      <c r="D25" s="61" t="s">
        <v>284</v>
      </c>
      <c r="E25" s="61" t="s">
        <v>199</v>
      </c>
      <c r="F25" s="62"/>
      <c r="G25" s="62"/>
      <c r="H25" s="62"/>
      <c r="I25" s="62"/>
      <c r="J25" s="128"/>
    </row>
    <row r="26" spans="3:13" ht="45.5" customHeight="1">
      <c r="C26" s="63" t="s">
        <v>225</v>
      </c>
      <c r="D26" s="61" t="s">
        <v>226</v>
      </c>
      <c r="E26" s="61" t="s">
        <v>198</v>
      </c>
      <c r="F26" s="62"/>
      <c r="G26" s="62"/>
      <c r="H26" s="62"/>
      <c r="I26" s="62"/>
      <c r="J26" s="126">
        <f t="shared" ref="J26" si="4">SUM(F26:I26)</f>
        <v>0</v>
      </c>
    </row>
    <row r="27" spans="3:13" ht="42">
      <c r="C27" s="63" t="s">
        <v>285</v>
      </c>
      <c r="D27" s="61" t="s">
        <v>286</v>
      </c>
      <c r="E27" s="61" t="s">
        <v>199</v>
      </c>
      <c r="F27" s="62"/>
      <c r="G27" s="62"/>
      <c r="H27" s="62"/>
      <c r="I27" s="62"/>
      <c r="J27" s="128"/>
    </row>
    <row r="28" spans="3:13" ht="42">
      <c r="C28" s="63" t="s">
        <v>287</v>
      </c>
      <c r="D28" s="61" t="s">
        <v>230</v>
      </c>
      <c r="E28" s="61" t="s">
        <v>198</v>
      </c>
      <c r="F28" s="62"/>
      <c r="G28" s="62"/>
      <c r="H28" s="62"/>
      <c r="I28" s="62"/>
      <c r="J28" s="126">
        <f t="shared" si="3"/>
        <v>0</v>
      </c>
    </row>
    <row r="29" spans="3:13" ht="42">
      <c r="C29" s="63" t="s">
        <v>288</v>
      </c>
      <c r="D29" s="61" t="s">
        <v>289</v>
      </c>
      <c r="E29" s="61" t="s">
        <v>199</v>
      </c>
      <c r="F29" s="62"/>
      <c r="G29" s="62"/>
      <c r="H29" s="62"/>
      <c r="I29" s="62"/>
      <c r="J29" s="128"/>
    </row>
    <row r="30" spans="3:13" ht="28">
      <c r="C30" s="63" t="s">
        <v>236</v>
      </c>
      <c r="D30" s="61" t="s">
        <v>200</v>
      </c>
      <c r="E30" s="61" t="s">
        <v>198</v>
      </c>
      <c r="F30" s="62"/>
      <c r="G30" s="62"/>
      <c r="H30" s="62"/>
      <c r="I30" s="62"/>
      <c r="J30" s="126">
        <f t="shared" si="3"/>
        <v>0</v>
      </c>
    </row>
    <row r="31" spans="3:13" ht="42.5" thickBot="1">
      <c r="C31" s="64" t="s">
        <v>237</v>
      </c>
      <c r="D31" s="65" t="s">
        <v>201</v>
      </c>
      <c r="E31" s="65" t="s">
        <v>199</v>
      </c>
      <c r="F31" s="66"/>
      <c r="G31" s="66"/>
      <c r="H31" s="66"/>
      <c r="I31" s="66"/>
      <c r="J31" s="129"/>
    </row>
    <row r="33" spans="3:12">
      <c r="C33" s="52"/>
      <c r="F33" s="1"/>
      <c r="G33" s="1"/>
      <c r="H33" s="1"/>
      <c r="I33" s="1"/>
      <c r="J33" s="70"/>
    </row>
    <row r="34" spans="3:12" ht="28">
      <c r="C34" s="60" t="s">
        <v>219</v>
      </c>
      <c r="D34" s="61" t="s">
        <v>277</v>
      </c>
      <c r="E34" s="59" t="s">
        <v>4</v>
      </c>
      <c r="F34" s="130">
        <f>F10+F23</f>
        <v>0</v>
      </c>
      <c r="G34" s="130">
        <f t="shared" ref="G34:I34" si="5">G10+G23</f>
        <v>0</v>
      </c>
      <c r="H34" s="130">
        <f t="shared" si="5"/>
        <v>0</v>
      </c>
      <c r="I34" s="130">
        <f t="shared" si="5"/>
        <v>0</v>
      </c>
      <c r="J34" s="126">
        <f>SUM(F34:I34)</f>
        <v>0</v>
      </c>
    </row>
    <row r="35" spans="3:12" ht="42">
      <c r="C35" s="68" t="s">
        <v>238</v>
      </c>
      <c r="D35" s="61" t="s">
        <v>278</v>
      </c>
      <c r="E35" s="59" t="s">
        <v>4</v>
      </c>
      <c r="F35" s="130">
        <f>F9+F22</f>
        <v>0</v>
      </c>
      <c r="G35" s="130">
        <f t="shared" ref="G35:I35" si="6">G9+G22</f>
        <v>0</v>
      </c>
      <c r="H35" s="130">
        <f t="shared" si="6"/>
        <v>0</v>
      </c>
      <c r="I35" s="130">
        <f t="shared" si="6"/>
        <v>0</v>
      </c>
      <c r="J35" s="126">
        <f t="shared" ref="J35" si="7">SUM(F35:I35)</f>
        <v>0</v>
      </c>
    </row>
    <row r="36" spans="3:12" ht="14.5" thickBot="1"/>
    <row r="37" spans="3:12" ht="33.5" customHeight="1">
      <c r="C37" s="277" t="s">
        <v>239</v>
      </c>
      <c r="D37" s="278"/>
      <c r="E37" s="278"/>
      <c r="F37" s="278"/>
      <c r="G37" s="278"/>
      <c r="H37" s="278"/>
      <c r="I37" s="278"/>
      <c r="J37" s="279"/>
    </row>
    <row r="38" spans="3:12" ht="18">
      <c r="C38" s="53" t="s">
        <v>46</v>
      </c>
      <c r="D38" s="54" t="s">
        <v>6</v>
      </c>
      <c r="E38" s="55" t="s">
        <v>3</v>
      </c>
      <c r="F38" s="55" t="s">
        <v>212</v>
      </c>
      <c r="G38" s="55" t="s">
        <v>213</v>
      </c>
      <c r="H38" s="55" t="s">
        <v>214</v>
      </c>
      <c r="I38" s="55" t="s">
        <v>215</v>
      </c>
      <c r="J38" s="56" t="s">
        <v>216</v>
      </c>
    </row>
    <row r="39" spans="3:12" ht="42">
      <c r="C39" s="67" t="s">
        <v>240</v>
      </c>
      <c r="D39" s="58" t="s">
        <v>241</v>
      </c>
      <c r="E39" s="59" t="s">
        <v>4</v>
      </c>
      <c r="F39" s="125">
        <f>IF(F40=0,0,F41*(1-((F40-F42)/F40)))</f>
        <v>0</v>
      </c>
      <c r="G39" s="125">
        <f t="shared" ref="G39:I39" si="8">IF(G40=0,0,G41*(1-((G40-G42)/G40)))</f>
        <v>0</v>
      </c>
      <c r="H39" s="125">
        <f t="shared" si="8"/>
        <v>0</v>
      </c>
      <c r="I39" s="125">
        <f t="shared" si="8"/>
        <v>0</v>
      </c>
      <c r="J39" s="126">
        <f>SUM(F39:I39)</f>
        <v>0</v>
      </c>
      <c r="L39" s="51"/>
    </row>
    <row r="40" spans="3:12" ht="28">
      <c r="C40" s="60" t="s">
        <v>219</v>
      </c>
      <c r="D40" s="61" t="s">
        <v>279</v>
      </c>
      <c r="E40" s="59" t="s">
        <v>4</v>
      </c>
      <c r="F40" s="130">
        <f>F34</f>
        <v>0</v>
      </c>
      <c r="G40" s="130">
        <f t="shared" ref="G40:I41" si="9">G34</f>
        <v>0</v>
      </c>
      <c r="H40" s="130">
        <f t="shared" si="9"/>
        <v>0</v>
      </c>
      <c r="I40" s="130">
        <f t="shared" si="9"/>
        <v>0</v>
      </c>
      <c r="J40" s="126">
        <f>SUM(F40:I40)</f>
        <v>0</v>
      </c>
    </row>
    <row r="41" spans="3:12" ht="42">
      <c r="C41" s="68" t="s">
        <v>238</v>
      </c>
      <c r="D41" s="61" t="s">
        <v>278</v>
      </c>
      <c r="E41" s="59" t="s">
        <v>4</v>
      </c>
      <c r="F41" s="130">
        <f>F35</f>
        <v>0</v>
      </c>
      <c r="G41" s="130">
        <f t="shared" si="9"/>
        <v>0</v>
      </c>
      <c r="H41" s="130">
        <f t="shared" si="9"/>
        <v>0</v>
      </c>
      <c r="I41" s="130">
        <f t="shared" si="9"/>
        <v>0</v>
      </c>
      <c r="J41" s="126">
        <f t="shared" ref="J41:J42" si="10">SUM(F41:I41)</f>
        <v>0</v>
      </c>
    </row>
    <row r="42" spans="3:12" ht="28.5" thickBot="1">
      <c r="C42" s="69" t="s">
        <v>242</v>
      </c>
      <c r="D42" s="65" t="s">
        <v>243</v>
      </c>
      <c r="E42" s="71" t="s">
        <v>4</v>
      </c>
      <c r="F42" s="131"/>
      <c r="G42" s="131"/>
      <c r="H42" s="131"/>
      <c r="I42" s="131"/>
      <c r="J42" s="132">
        <f t="shared" si="10"/>
        <v>0</v>
      </c>
    </row>
    <row r="46" spans="3:12" ht="35" customHeight="1">
      <c r="C46" s="16" t="s">
        <v>55</v>
      </c>
      <c r="D46" s="280" t="s">
        <v>60</v>
      </c>
      <c r="E46" s="280"/>
      <c r="F46" s="281" t="s">
        <v>57</v>
      </c>
      <c r="G46" s="281"/>
      <c r="H46" s="281"/>
      <c r="I46" s="282" t="s">
        <v>56</v>
      </c>
      <c r="J46" s="283"/>
      <c r="K46" s="50"/>
    </row>
    <row r="47" spans="3:12" ht="19" customHeight="1">
      <c r="C47" s="197" t="s">
        <v>330</v>
      </c>
      <c r="D47" s="198"/>
      <c r="E47" s="198"/>
      <c r="F47" s="198"/>
      <c r="G47" s="198"/>
      <c r="H47" s="198"/>
      <c r="I47" s="198"/>
      <c r="J47" s="199"/>
    </row>
    <row r="48" spans="3:12" ht="36" customHeight="1">
      <c r="C48" s="197" t="s">
        <v>298</v>
      </c>
      <c r="D48" s="198"/>
      <c r="E48" s="198"/>
      <c r="F48" s="198"/>
      <c r="G48" s="198"/>
      <c r="H48" s="198"/>
      <c r="I48" s="198"/>
      <c r="J48" s="199"/>
    </row>
    <row r="49" spans="1:26" ht="36" customHeight="1">
      <c r="C49" s="197" t="s">
        <v>331</v>
      </c>
      <c r="D49" s="198"/>
      <c r="E49" s="198"/>
      <c r="F49" s="198"/>
      <c r="G49" s="198"/>
      <c r="H49" s="198"/>
      <c r="I49" s="198"/>
      <c r="J49" s="199"/>
    </row>
    <row r="50" spans="1:26" ht="36" customHeight="1">
      <c r="C50" s="197" t="s">
        <v>299</v>
      </c>
      <c r="D50" s="198"/>
      <c r="E50" s="198"/>
      <c r="F50" s="198"/>
      <c r="G50" s="198"/>
      <c r="H50" s="198"/>
      <c r="I50" s="198"/>
      <c r="J50" s="199"/>
    </row>
    <row r="51" spans="1:26" ht="14.5">
      <c r="C51" s="150"/>
      <c r="D51" s="150"/>
      <c r="E51" s="150"/>
      <c r="F51" s="150"/>
      <c r="G51" s="150"/>
      <c r="H51" s="150"/>
      <c r="I51" s="150"/>
      <c r="J51" s="150"/>
    </row>
    <row r="52" spans="1:26" ht="72" customHeight="1">
      <c r="A52" s="1"/>
      <c r="C52" s="200" t="s">
        <v>329</v>
      </c>
      <c r="D52" s="201"/>
      <c r="E52" s="201"/>
      <c r="F52" s="201"/>
      <c r="G52" s="201"/>
      <c r="H52" s="201"/>
      <c r="I52" s="201"/>
      <c r="J52" s="201"/>
      <c r="S52" s="8"/>
      <c r="T52" s="8"/>
      <c r="U52" s="8"/>
      <c r="V52" s="8"/>
      <c r="W52" s="8"/>
      <c r="X52" s="8"/>
      <c r="Y52" s="8"/>
      <c r="Z52" s="8"/>
    </row>
    <row r="53" spans="1:26" ht="19.5" customHeight="1">
      <c r="A53" s="1"/>
      <c r="C53" s="151" t="s">
        <v>313</v>
      </c>
      <c r="D53" s="152"/>
      <c r="E53" s="152"/>
      <c r="F53" s="152"/>
      <c r="G53" s="152"/>
      <c r="H53" s="152"/>
      <c r="I53" s="152"/>
      <c r="J53" s="153" t="s">
        <v>309</v>
      </c>
      <c r="S53" s="8"/>
      <c r="T53" s="8"/>
      <c r="U53" s="8"/>
      <c r="V53" s="8"/>
      <c r="W53" s="8"/>
      <c r="X53" s="8"/>
      <c r="Y53" s="8"/>
      <c r="Z53" s="8"/>
    </row>
    <row r="54" spans="1:26" ht="19.5" customHeight="1">
      <c r="A54" s="1"/>
      <c r="C54" s="151"/>
      <c r="D54" s="152"/>
      <c r="E54" s="152"/>
      <c r="F54" s="152"/>
      <c r="G54" s="152"/>
      <c r="H54" s="152"/>
      <c r="I54" s="152"/>
      <c r="J54" s="153"/>
      <c r="S54" s="8"/>
      <c r="T54" s="8"/>
      <c r="U54" s="8"/>
      <c r="V54" s="8"/>
      <c r="W54" s="8"/>
      <c r="X54" s="8"/>
      <c r="Y54" s="8"/>
      <c r="Z54" s="8"/>
    </row>
    <row r="55" spans="1:26" ht="19.5" customHeight="1">
      <c r="A55" s="1"/>
      <c r="C55" s="151"/>
      <c r="D55" s="152"/>
      <c r="E55" s="152"/>
      <c r="F55" s="152"/>
      <c r="G55" s="152"/>
      <c r="H55" s="152"/>
      <c r="I55" s="152"/>
      <c r="J55" s="153"/>
      <c r="S55" s="8"/>
      <c r="T55" s="8"/>
      <c r="U55" s="8"/>
      <c r="V55" s="8"/>
      <c r="W55" s="8"/>
      <c r="X55" s="8"/>
      <c r="Y55" s="8"/>
      <c r="Z55" s="8"/>
    </row>
    <row r="56" spans="1:26" ht="19.5" customHeight="1">
      <c r="A56" s="1"/>
      <c r="C56" s="151"/>
      <c r="D56" s="152"/>
      <c r="E56" s="152"/>
      <c r="F56" s="152"/>
      <c r="G56" s="152"/>
      <c r="H56" s="152"/>
      <c r="I56" s="152"/>
      <c r="J56" s="153"/>
      <c r="S56" s="8"/>
      <c r="T56" s="8"/>
      <c r="U56" s="8"/>
      <c r="V56" s="8"/>
      <c r="W56" s="8"/>
      <c r="X56" s="8"/>
      <c r="Y56" s="8"/>
      <c r="Z56" s="8"/>
    </row>
    <row r="57" spans="1:26" ht="19.5" customHeight="1">
      <c r="A57" s="1"/>
      <c r="C57" s="151" t="s">
        <v>308</v>
      </c>
      <c r="D57" s="152"/>
      <c r="E57" s="152"/>
      <c r="F57" s="152"/>
      <c r="G57" s="152"/>
      <c r="H57" s="152"/>
      <c r="I57" s="152"/>
      <c r="J57" s="153" t="s">
        <v>310</v>
      </c>
      <c r="S57" s="8"/>
      <c r="T57" s="8"/>
      <c r="U57" s="8"/>
      <c r="V57" s="8"/>
      <c r="W57" s="8"/>
      <c r="X57" s="8"/>
      <c r="Y57" s="8"/>
      <c r="Z57" s="8"/>
    </row>
    <row r="58" spans="1:26" ht="19.5" customHeight="1">
      <c r="A58" s="1"/>
      <c r="B58" s="150"/>
      <c r="C58" s="150"/>
      <c r="D58" s="150"/>
      <c r="E58" s="150"/>
      <c r="F58" s="150"/>
      <c r="G58" s="150"/>
      <c r="H58" s="150"/>
      <c r="I58" s="150"/>
      <c r="J58" s="8"/>
      <c r="K58" s="8"/>
      <c r="L58" s="8"/>
      <c r="M58" s="8"/>
      <c r="N58" s="8"/>
      <c r="O58" s="8"/>
      <c r="P58" s="8"/>
      <c r="Q58" s="8"/>
      <c r="R58" s="8"/>
      <c r="S58" s="8"/>
      <c r="T58" s="8"/>
      <c r="U58" s="8"/>
      <c r="V58" s="8"/>
      <c r="W58" s="8"/>
      <c r="X58" s="8"/>
      <c r="Y58" s="8"/>
      <c r="Z58" s="8"/>
    </row>
  </sheetData>
  <sheetProtection algorithmName="SHA-512" hashValue="yPMn3Xc9HLLWQkhu7JcAmpMswbHLuiAjET8GndSLTxryfXASVXIDoD6UBeNtDPKxne35oxtBDNQwFrqozxBneA==" saltValue="kbNLTOaeOiULFZ1ApmiR0w==" spinCount="100000" sheet="1" formatCells="0"/>
  <mergeCells count="13">
    <mergeCell ref="C52:J52"/>
    <mergeCell ref="C3:J3"/>
    <mergeCell ref="C6:J6"/>
    <mergeCell ref="C7:J7"/>
    <mergeCell ref="C37:J37"/>
    <mergeCell ref="C20:J20"/>
    <mergeCell ref="C47:J47"/>
    <mergeCell ref="C48:J48"/>
    <mergeCell ref="C49:J49"/>
    <mergeCell ref="C50:J50"/>
    <mergeCell ref="D46:E46"/>
    <mergeCell ref="F46:H46"/>
    <mergeCell ref="I46:J46"/>
  </mergeCells>
  <dataValidations count="1">
    <dataValidation type="decimal" allowBlank="1" showInputMessage="1" showErrorMessage="1" promptTitle="Input" prompt="Please enter a positive numeric value. Can include decimals." sqref="F10:I18 F42:I42 F23:I31" xr:uid="{2F9C9D61-446B-410D-9655-0FA6D03949A6}">
      <formula1>0</formula1>
      <formula2>9.99999999999999E+27</formula2>
    </dataValidation>
  </dataValidations>
  <pageMargins left="0.7" right="0.7" top="0.75" bottom="0.75" header="0.3" footer="0.3"/>
  <pageSetup paperSize="9" scale="81" orientation="landscape" r:id="rId1"/>
  <rowBreaks count="2" manualBreakCount="2">
    <brk id="18" min="2" max="9" man="1"/>
    <brk id="35" min="2"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55B2-0C8E-43CC-A5BF-F4DC0278A6D8}">
  <sheetPr codeName="Sheet9"/>
  <dimension ref="B1:H20"/>
  <sheetViews>
    <sheetView workbookViewId="0">
      <selection activeCell="E7" sqref="E7"/>
    </sheetView>
  </sheetViews>
  <sheetFormatPr defaultRowHeight="14.5"/>
  <cols>
    <col min="2" max="2" width="12.90625" bestFit="1" customWidth="1"/>
    <col min="3" max="3" width="7.453125" bestFit="1" customWidth="1"/>
    <col min="4" max="4" width="20.81640625" bestFit="1" customWidth="1"/>
    <col min="5" max="5" width="21.54296875" bestFit="1" customWidth="1"/>
    <col min="6" max="6" width="26.81640625" bestFit="1" customWidth="1"/>
    <col min="7" max="7" width="21.26953125" bestFit="1" customWidth="1"/>
    <col min="8" max="8" width="20.54296875" bestFit="1" customWidth="1"/>
  </cols>
  <sheetData>
    <row r="1" spans="2:8" ht="18">
      <c r="D1" s="13" t="s">
        <v>203</v>
      </c>
      <c r="E1" s="13" t="s">
        <v>204</v>
      </c>
      <c r="F1" s="46" t="s">
        <v>205</v>
      </c>
      <c r="G1" s="13" t="s">
        <v>206</v>
      </c>
      <c r="H1" s="14" t="s">
        <v>17</v>
      </c>
    </row>
    <row r="2" spans="2:8" s="37" customFormat="1">
      <c r="B2" s="38" t="s">
        <v>121</v>
      </c>
      <c r="C2" s="38" t="s">
        <v>122</v>
      </c>
      <c r="D2" s="38" t="s">
        <v>123</v>
      </c>
      <c r="E2" s="38" t="s">
        <v>124</v>
      </c>
      <c r="F2" s="38" t="s">
        <v>125</v>
      </c>
      <c r="G2" s="38" t="s">
        <v>67</v>
      </c>
      <c r="H2" s="38" t="s">
        <v>126</v>
      </c>
    </row>
    <row r="3" spans="2:8">
      <c r="B3" s="41" t="s">
        <v>127</v>
      </c>
      <c r="C3" s="41" t="s">
        <v>128</v>
      </c>
      <c r="D3" s="42">
        <v>6.7000000000000002E-3</v>
      </c>
      <c r="E3" s="42">
        <v>3.8E-3</v>
      </c>
      <c r="F3" s="42">
        <v>1.4999999999999999E-2</v>
      </c>
      <c r="G3" s="42">
        <v>0.27350000000000002</v>
      </c>
      <c r="H3" s="42">
        <v>0.29909999999999998</v>
      </c>
    </row>
    <row r="4" spans="2:8">
      <c r="B4" s="41" t="s">
        <v>127</v>
      </c>
      <c r="C4" s="41" t="s">
        <v>129</v>
      </c>
      <c r="D4" s="42">
        <v>1.4500000000000001E-2</v>
      </c>
      <c r="E4" s="42">
        <v>1.2200000000000001E-2</v>
      </c>
      <c r="F4" s="42">
        <v>2.1000000000000001E-2</v>
      </c>
      <c r="G4" s="42">
        <v>0.28239999999999998</v>
      </c>
      <c r="H4" s="42">
        <v>0.3301</v>
      </c>
    </row>
    <row r="5" spans="2:8">
      <c r="B5" s="41" t="s">
        <v>127</v>
      </c>
      <c r="C5" s="41" t="s">
        <v>130</v>
      </c>
      <c r="D5" s="42">
        <v>1.9699999999999999E-2</v>
      </c>
      <c r="E5" s="42">
        <v>1.34E-2</v>
      </c>
      <c r="F5" s="42">
        <v>2.7E-2</v>
      </c>
      <c r="G5" s="42">
        <v>0.2994</v>
      </c>
      <c r="H5" s="42">
        <v>0.35949999999999999</v>
      </c>
    </row>
    <row r="6" spans="2:8">
      <c r="B6" s="41" t="s">
        <v>127</v>
      </c>
      <c r="C6" s="41" t="s">
        <v>131</v>
      </c>
      <c r="D6" s="42">
        <v>2.4500000000000001E-2</v>
      </c>
      <c r="E6" s="42">
        <v>1.4200000000000001E-2</v>
      </c>
      <c r="F6" s="42">
        <v>3.3000000000000002E-2</v>
      </c>
      <c r="G6" s="42">
        <v>0.31640000000000001</v>
      </c>
      <c r="H6" s="42">
        <v>0.3881</v>
      </c>
    </row>
    <row r="7" spans="2:8">
      <c r="B7" s="41" t="s">
        <v>127</v>
      </c>
      <c r="C7" s="41" t="s">
        <v>132</v>
      </c>
      <c r="D7" s="42">
        <v>2.9499999999999998E-2</v>
      </c>
      <c r="E7" s="42">
        <v>1.4200000000000001E-2</v>
      </c>
      <c r="F7" s="42">
        <v>3.9E-2</v>
      </c>
      <c r="G7" s="42">
        <v>0.33100000000000002</v>
      </c>
      <c r="H7" s="42">
        <v>0.41360000000000002</v>
      </c>
    </row>
    <row r="8" spans="2:8">
      <c r="B8" s="41" t="s">
        <v>127</v>
      </c>
      <c r="C8" s="41" t="s">
        <v>133</v>
      </c>
      <c r="D8" s="42">
        <v>3.4799999999999998E-2</v>
      </c>
      <c r="E8" s="42">
        <v>1.3299999999999999E-2</v>
      </c>
      <c r="F8" s="42">
        <v>4.4999999999999998E-2</v>
      </c>
      <c r="G8" s="42">
        <v>0.3402</v>
      </c>
      <c r="H8" s="42">
        <v>0.43330000000000002</v>
      </c>
    </row>
    <row r="9" spans="2:8">
      <c r="B9" s="41" t="s">
        <v>134</v>
      </c>
      <c r="C9" s="41" t="s">
        <v>128</v>
      </c>
      <c r="D9" s="42">
        <v>6.7000000000000002E-3</v>
      </c>
      <c r="E9" s="42">
        <v>3.8E-3</v>
      </c>
      <c r="F9" s="42">
        <v>7.4999999999999997E-3</v>
      </c>
      <c r="G9" s="42">
        <v>0.28100000000000003</v>
      </c>
      <c r="H9" s="42">
        <v>0.29909999999999998</v>
      </c>
    </row>
    <row r="10" spans="2:8">
      <c r="B10" s="41" t="s">
        <v>134</v>
      </c>
      <c r="C10" s="41" t="s">
        <v>129</v>
      </c>
      <c r="D10" s="42">
        <v>1.4500000000000001E-2</v>
      </c>
      <c r="E10" s="42">
        <v>1.2200000000000001E-2</v>
      </c>
      <c r="F10" s="42">
        <v>1.0500000000000001E-2</v>
      </c>
      <c r="G10" s="42">
        <v>0.29289999999999999</v>
      </c>
      <c r="H10" s="42">
        <v>0.3301</v>
      </c>
    </row>
    <row r="11" spans="2:8">
      <c r="B11" s="41" t="s">
        <v>134</v>
      </c>
      <c r="C11" s="41" t="s">
        <v>130</v>
      </c>
      <c r="D11" s="42">
        <v>1.9699999999999999E-2</v>
      </c>
      <c r="E11" s="42">
        <v>1.34E-2</v>
      </c>
      <c r="F11" s="42">
        <v>1.35E-2</v>
      </c>
      <c r="G11" s="42">
        <v>0.31290000000000001</v>
      </c>
      <c r="H11" s="42">
        <v>0.35949999999999999</v>
      </c>
    </row>
    <row r="12" spans="2:8">
      <c r="B12" s="41" t="s">
        <v>134</v>
      </c>
      <c r="C12" s="41" t="s">
        <v>131</v>
      </c>
      <c r="D12" s="42">
        <v>2.4500000000000001E-2</v>
      </c>
      <c r="E12" s="42">
        <v>1.4200000000000001E-2</v>
      </c>
      <c r="F12" s="42">
        <v>1.6500000000000001E-2</v>
      </c>
      <c r="G12" s="42">
        <v>0.33290000000000003</v>
      </c>
      <c r="H12" s="42">
        <v>0.3881</v>
      </c>
    </row>
    <row r="13" spans="2:8">
      <c r="B13" s="41" t="s">
        <v>134</v>
      </c>
      <c r="C13" s="41" t="s">
        <v>132</v>
      </c>
      <c r="D13" s="42">
        <v>2.9499999999999998E-2</v>
      </c>
      <c r="E13" s="42">
        <v>1.4200000000000001E-2</v>
      </c>
      <c r="F13" s="42">
        <v>1.95E-2</v>
      </c>
      <c r="G13" s="42">
        <v>0.35050000000000003</v>
      </c>
      <c r="H13" s="42">
        <v>0.41360000000000002</v>
      </c>
    </row>
    <row r="14" spans="2:8">
      <c r="B14" s="41" t="s">
        <v>134</v>
      </c>
      <c r="C14" s="41" t="s">
        <v>133</v>
      </c>
      <c r="D14" s="42">
        <v>3.4799999999999998E-2</v>
      </c>
      <c r="E14" s="42">
        <v>1.3299999999999999E-2</v>
      </c>
      <c r="F14" s="42">
        <v>2.2499999999999999E-2</v>
      </c>
      <c r="G14" s="42">
        <v>0.36270000000000002</v>
      </c>
      <c r="H14" s="42">
        <v>0.43330000000000002</v>
      </c>
    </row>
    <row r="15" spans="2:8">
      <c r="B15" s="41" t="s">
        <v>135</v>
      </c>
      <c r="C15" s="41" t="s">
        <v>128</v>
      </c>
      <c r="D15" s="42">
        <v>6.7000000000000002E-3</v>
      </c>
      <c r="E15" s="42">
        <v>3.8E-3</v>
      </c>
      <c r="F15" s="42">
        <v>7.4999999999999997E-3</v>
      </c>
      <c r="G15" s="42">
        <v>0.28100000000000003</v>
      </c>
      <c r="H15" s="42">
        <v>0.29909999999999998</v>
      </c>
    </row>
    <row r="16" spans="2:8">
      <c r="B16" s="41" t="s">
        <v>135</v>
      </c>
      <c r="C16" s="41" t="s">
        <v>129</v>
      </c>
      <c r="D16" s="42">
        <v>1.4500000000000001E-2</v>
      </c>
      <c r="E16" s="42">
        <v>1.2200000000000001E-2</v>
      </c>
      <c r="F16" s="42">
        <v>1.0500000000000001E-2</v>
      </c>
      <c r="G16" s="42">
        <v>0.29289999999999999</v>
      </c>
      <c r="H16" s="42">
        <v>0.3301</v>
      </c>
    </row>
    <row r="17" spans="2:8">
      <c r="B17" s="41" t="s">
        <v>135</v>
      </c>
      <c r="C17" s="41" t="s">
        <v>130</v>
      </c>
      <c r="D17" s="42">
        <v>1.9699999999999999E-2</v>
      </c>
      <c r="E17" s="42">
        <v>1.34E-2</v>
      </c>
      <c r="F17" s="42">
        <v>1.35E-2</v>
      </c>
      <c r="G17" s="42">
        <v>0.31290000000000001</v>
      </c>
      <c r="H17" s="42">
        <v>0.35949999999999999</v>
      </c>
    </row>
    <row r="18" spans="2:8">
      <c r="B18" s="41" t="s">
        <v>135</v>
      </c>
      <c r="C18" s="41" t="s">
        <v>131</v>
      </c>
      <c r="D18" s="42">
        <v>2.4500000000000001E-2</v>
      </c>
      <c r="E18" s="42">
        <v>1.4200000000000001E-2</v>
      </c>
      <c r="F18" s="42">
        <v>1.6500000000000001E-2</v>
      </c>
      <c r="G18" s="42">
        <v>0.33290000000000003</v>
      </c>
      <c r="H18" s="42">
        <v>0.3881</v>
      </c>
    </row>
    <row r="19" spans="2:8">
      <c r="B19" s="41" t="s">
        <v>135</v>
      </c>
      <c r="C19" s="41" t="s">
        <v>132</v>
      </c>
      <c r="D19" s="42">
        <v>2.9499999999999998E-2</v>
      </c>
      <c r="E19" s="42">
        <v>1.4200000000000001E-2</v>
      </c>
      <c r="F19" s="42">
        <v>1.95E-2</v>
      </c>
      <c r="G19" s="42">
        <v>0.35050000000000003</v>
      </c>
      <c r="H19" s="42">
        <v>0.41360000000000002</v>
      </c>
    </row>
    <row r="20" spans="2:8">
      <c r="B20" s="41" t="s">
        <v>135</v>
      </c>
      <c r="C20" s="41" t="s">
        <v>133</v>
      </c>
      <c r="D20" s="42">
        <v>3.4799999999999998E-2</v>
      </c>
      <c r="E20" s="42">
        <v>1.3299999999999999E-2</v>
      </c>
      <c r="F20" s="42">
        <v>2.2499999999999999E-2</v>
      </c>
      <c r="G20" s="42">
        <v>0.36270000000000002</v>
      </c>
      <c r="H20" s="42">
        <v>0.43330000000000002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8F03-D5B5-42AA-8139-A2130A29ED07}">
  <sheetPr codeName="Sheet10"/>
  <dimension ref="A1:G37"/>
  <sheetViews>
    <sheetView workbookViewId="0">
      <selection activeCell="C9" sqref="C9"/>
    </sheetView>
  </sheetViews>
  <sheetFormatPr defaultRowHeight="14.5"/>
  <cols>
    <col min="1" max="1" width="8.7265625" style="39"/>
    <col min="2" max="2" width="34.36328125" bestFit="1" customWidth="1"/>
    <col min="3" max="3" width="12.54296875" bestFit="1" customWidth="1"/>
    <col min="6" max="6" width="28" hidden="1" customWidth="1"/>
    <col min="7" max="7" width="49" hidden="1" customWidth="1"/>
  </cols>
  <sheetData>
    <row r="1" spans="1:7">
      <c r="A1" s="40" t="s">
        <v>173</v>
      </c>
      <c r="B1" s="38" t="s">
        <v>136</v>
      </c>
      <c r="C1" s="38" t="s">
        <v>121</v>
      </c>
    </row>
    <row r="2" spans="1:7" ht="15.5" customHeight="1">
      <c r="A2" s="41">
        <v>35</v>
      </c>
      <c r="B2" s="18" t="s">
        <v>171</v>
      </c>
      <c r="C2" s="18" t="s">
        <v>127</v>
      </c>
      <c r="F2" s="37" t="s">
        <v>194</v>
      </c>
      <c r="G2" s="37" t="s">
        <v>174</v>
      </c>
    </row>
    <row r="3" spans="1:7">
      <c r="A3" s="41">
        <v>1</v>
      </c>
      <c r="B3" s="18" t="s">
        <v>137</v>
      </c>
      <c r="C3" s="18" t="s">
        <v>127</v>
      </c>
      <c r="F3" s="37" t="s">
        <v>190</v>
      </c>
      <c r="G3" s="37" t="s">
        <v>195</v>
      </c>
    </row>
    <row r="4" spans="1:7">
      <c r="A4" s="41">
        <v>2</v>
      </c>
      <c r="B4" s="18" t="s">
        <v>138</v>
      </c>
      <c r="C4" s="18" t="s">
        <v>135</v>
      </c>
      <c r="F4" s="37" t="s">
        <v>191</v>
      </c>
      <c r="G4" s="37" t="s">
        <v>196</v>
      </c>
    </row>
    <row r="5" spans="1:7">
      <c r="A5" s="41">
        <v>3</v>
      </c>
      <c r="B5" s="18" t="s">
        <v>139</v>
      </c>
      <c r="C5" s="18" t="s">
        <v>135</v>
      </c>
      <c r="F5" s="37" t="s">
        <v>192</v>
      </c>
      <c r="G5" s="37" t="s">
        <v>197</v>
      </c>
    </row>
    <row r="6" spans="1:7">
      <c r="A6" s="41">
        <v>4</v>
      </c>
      <c r="B6" s="18" t="s">
        <v>140</v>
      </c>
      <c r="C6" s="18" t="s">
        <v>127</v>
      </c>
      <c r="F6" s="37" t="s">
        <v>193</v>
      </c>
    </row>
    <row r="7" spans="1:7">
      <c r="A7" s="41">
        <v>32</v>
      </c>
      <c r="B7" s="18" t="s">
        <v>168</v>
      </c>
      <c r="C7" s="18" t="s">
        <v>127</v>
      </c>
    </row>
    <row r="8" spans="1:7">
      <c r="A8" s="41">
        <v>5</v>
      </c>
      <c r="B8" s="18" t="s">
        <v>141</v>
      </c>
      <c r="C8" s="18" t="s">
        <v>127</v>
      </c>
    </row>
    <row r="9" spans="1:7">
      <c r="A9" s="41">
        <v>33</v>
      </c>
      <c r="B9" s="18" t="s">
        <v>169</v>
      </c>
      <c r="C9" s="18" t="s">
        <v>127</v>
      </c>
    </row>
    <row r="10" spans="1:7">
      <c r="A10" s="41">
        <v>6</v>
      </c>
      <c r="B10" s="18" t="s">
        <v>142</v>
      </c>
      <c r="C10" s="18" t="s">
        <v>127</v>
      </c>
    </row>
    <row r="11" spans="1:7">
      <c r="A11" s="41">
        <v>7</v>
      </c>
      <c r="B11" s="18" t="s">
        <v>143</v>
      </c>
      <c r="C11" s="18" t="s">
        <v>127</v>
      </c>
    </row>
    <row r="12" spans="1:7">
      <c r="A12" s="41">
        <v>8</v>
      </c>
      <c r="B12" s="18" t="s">
        <v>144</v>
      </c>
      <c r="C12" s="18" t="s">
        <v>127</v>
      </c>
    </row>
    <row r="13" spans="1:7">
      <c r="A13" s="41">
        <v>9</v>
      </c>
      <c r="B13" s="18" t="s">
        <v>145</v>
      </c>
      <c r="C13" s="18" t="s">
        <v>127</v>
      </c>
    </row>
    <row r="14" spans="1:7">
      <c r="A14" s="41">
        <v>10</v>
      </c>
      <c r="B14" s="18" t="s">
        <v>146</v>
      </c>
      <c r="C14" s="18" t="s">
        <v>134</v>
      </c>
    </row>
    <row r="15" spans="1:7">
      <c r="A15" s="41">
        <v>11</v>
      </c>
      <c r="B15" s="18" t="s">
        <v>147</v>
      </c>
      <c r="C15" s="18" t="s">
        <v>134</v>
      </c>
    </row>
    <row r="16" spans="1:7">
      <c r="A16" s="41">
        <v>13</v>
      </c>
      <c r="B16" s="18" t="s">
        <v>149</v>
      </c>
      <c r="C16" s="18" t="s">
        <v>127</v>
      </c>
    </row>
    <row r="17" spans="1:3">
      <c r="A17" s="41">
        <v>14</v>
      </c>
      <c r="B17" s="18" t="s">
        <v>150</v>
      </c>
      <c r="C17" s="18" t="s">
        <v>127</v>
      </c>
    </row>
    <row r="18" spans="1:3">
      <c r="A18" s="41">
        <v>15</v>
      </c>
      <c r="B18" s="18" t="s">
        <v>151</v>
      </c>
      <c r="C18" s="18" t="s">
        <v>127</v>
      </c>
    </row>
    <row r="19" spans="1:3">
      <c r="A19" s="41">
        <v>12</v>
      </c>
      <c r="B19" s="18" t="s">
        <v>148</v>
      </c>
      <c r="C19" s="18" t="s">
        <v>134</v>
      </c>
    </row>
    <row r="20" spans="1:3">
      <c r="A20" s="41">
        <v>36</v>
      </c>
      <c r="B20" s="18" t="s">
        <v>172</v>
      </c>
      <c r="C20" s="18" t="s">
        <v>127</v>
      </c>
    </row>
    <row r="21" spans="1:3">
      <c r="A21" s="41">
        <v>16</v>
      </c>
      <c r="B21" s="18" t="s">
        <v>152</v>
      </c>
      <c r="C21" s="18" t="s">
        <v>127</v>
      </c>
    </row>
    <row r="22" spans="1:3">
      <c r="A22" s="41">
        <v>17</v>
      </c>
      <c r="B22" s="18" t="s">
        <v>153</v>
      </c>
      <c r="C22" s="18" t="s">
        <v>127</v>
      </c>
    </row>
    <row r="23" spans="1:3">
      <c r="A23" s="41">
        <v>18</v>
      </c>
      <c r="B23" s="18" t="s">
        <v>154</v>
      </c>
      <c r="C23" s="18" t="s">
        <v>135</v>
      </c>
    </row>
    <row r="24" spans="1:3">
      <c r="A24" s="41">
        <v>20</v>
      </c>
      <c r="B24" s="18" t="s">
        <v>156</v>
      </c>
      <c r="C24" s="18" t="s">
        <v>135</v>
      </c>
    </row>
    <row r="25" spans="1:3">
      <c r="A25" s="41">
        <v>19</v>
      </c>
      <c r="B25" s="18" t="s">
        <v>155</v>
      </c>
      <c r="C25" s="18" t="s">
        <v>135</v>
      </c>
    </row>
    <row r="26" spans="1:3">
      <c r="A26" s="41">
        <v>21</v>
      </c>
      <c r="B26" s="18" t="s">
        <v>157</v>
      </c>
      <c r="C26" s="18" t="s">
        <v>135</v>
      </c>
    </row>
    <row r="27" spans="1:3">
      <c r="A27" s="41">
        <v>22</v>
      </c>
      <c r="B27" s="18" t="s">
        <v>158</v>
      </c>
      <c r="C27" s="18" t="s">
        <v>127</v>
      </c>
    </row>
    <row r="28" spans="1:3">
      <c r="A28" s="41">
        <v>34</v>
      </c>
      <c r="B28" s="18" t="s">
        <v>170</v>
      </c>
      <c r="C28" s="18" t="s">
        <v>127</v>
      </c>
    </row>
    <row r="29" spans="1:3">
      <c r="A29" s="41">
        <v>23</v>
      </c>
      <c r="B29" s="18" t="s">
        <v>159</v>
      </c>
      <c r="C29" s="18" t="s">
        <v>127</v>
      </c>
    </row>
    <row r="30" spans="1:3">
      <c r="A30" s="41">
        <v>24</v>
      </c>
      <c r="B30" s="18" t="s">
        <v>160</v>
      </c>
      <c r="C30" s="18" t="s">
        <v>127</v>
      </c>
    </row>
    <row r="31" spans="1:3">
      <c r="A31" s="41">
        <v>25</v>
      </c>
      <c r="B31" s="18" t="s">
        <v>161</v>
      </c>
      <c r="C31" s="18" t="s">
        <v>135</v>
      </c>
    </row>
    <row r="32" spans="1:3">
      <c r="A32" s="41">
        <v>26</v>
      </c>
      <c r="B32" s="18" t="s">
        <v>162</v>
      </c>
      <c r="C32" s="18" t="s">
        <v>127</v>
      </c>
    </row>
    <row r="33" spans="1:3">
      <c r="A33" s="41">
        <v>27</v>
      </c>
      <c r="B33" s="18" t="s">
        <v>163</v>
      </c>
      <c r="C33" s="18" t="s">
        <v>127</v>
      </c>
    </row>
    <row r="34" spans="1:3">
      <c r="A34" s="41">
        <v>28</v>
      </c>
      <c r="B34" s="18" t="s">
        <v>164</v>
      </c>
      <c r="C34" s="18" t="s">
        <v>135</v>
      </c>
    </row>
    <row r="35" spans="1:3">
      <c r="A35" s="41">
        <v>29</v>
      </c>
      <c r="B35" s="18" t="s">
        <v>165</v>
      </c>
      <c r="C35" s="18" t="s">
        <v>127</v>
      </c>
    </row>
    <row r="36" spans="1:3">
      <c r="A36" s="41">
        <v>30</v>
      </c>
      <c r="B36" s="18" t="s">
        <v>166</v>
      </c>
      <c r="C36" s="18" t="s">
        <v>134</v>
      </c>
    </row>
    <row r="37" spans="1:3">
      <c r="A37" s="41">
        <v>31</v>
      </c>
      <c r="B37" s="18" t="s">
        <v>167</v>
      </c>
      <c r="C37" s="18" t="s">
        <v>127</v>
      </c>
    </row>
  </sheetData>
  <sortState xmlns:xlrd2="http://schemas.microsoft.com/office/spreadsheetml/2017/richdata2" ref="A2:C37">
    <sortCondition ref="B2:B3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083C-5D46-4A2A-8C09-23162F290B66}">
  <sheetPr codeName="Sheet8"/>
  <dimension ref="C3:N23"/>
  <sheetViews>
    <sheetView topLeftCell="E1" zoomScale="77" workbookViewId="0">
      <selection activeCell="E22" sqref="E22"/>
    </sheetView>
  </sheetViews>
  <sheetFormatPr defaultRowHeight="14.5"/>
  <cols>
    <col min="3" max="3" width="58.54296875" customWidth="1"/>
    <col min="5" max="5" width="16.1796875" bestFit="1" customWidth="1"/>
    <col min="6" max="6" width="22.90625" style="21" bestFit="1" customWidth="1"/>
    <col min="7" max="7" width="16" customWidth="1"/>
    <col min="8" max="8" width="21.453125" customWidth="1"/>
    <col min="9" max="9" width="23.36328125" customWidth="1"/>
    <col min="10" max="10" width="18.453125" customWidth="1"/>
    <col min="11" max="11" width="11.54296875" bestFit="1" customWidth="1"/>
    <col min="12" max="12" width="17.08984375" customWidth="1"/>
    <col min="14" max="14" width="48.453125" bestFit="1" customWidth="1"/>
    <col min="15" max="15" width="36.1796875" customWidth="1"/>
  </cols>
  <sheetData>
    <row r="3" spans="3:14" ht="18.5" customHeight="1">
      <c r="C3" s="20" t="s">
        <v>81</v>
      </c>
      <c r="E3" s="20" t="s">
        <v>82</v>
      </c>
      <c r="F3" s="20" t="s">
        <v>86</v>
      </c>
      <c r="G3" s="26" t="s">
        <v>91</v>
      </c>
      <c r="H3" s="24" t="s">
        <v>93</v>
      </c>
      <c r="I3" s="24" t="s">
        <v>94</v>
      </c>
      <c r="J3" s="27" t="s">
        <v>97</v>
      </c>
      <c r="K3" s="27" t="s">
        <v>102</v>
      </c>
      <c r="L3" s="33" t="s">
        <v>111</v>
      </c>
      <c r="N3" s="35" t="s">
        <v>120</v>
      </c>
    </row>
    <row r="4" spans="3:14">
      <c r="C4" s="19" t="s">
        <v>68</v>
      </c>
      <c r="E4" s="18" t="s">
        <v>83</v>
      </c>
      <c r="F4" s="22" t="s">
        <v>15</v>
      </c>
      <c r="G4" s="18" t="s">
        <v>92</v>
      </c>
      <c r="H4" s="29" t="s">
        <v>15</v>
      </c>
      <c r="I4" s="31" t="s">
        <v>109</v>
      </c>
      <c r="J4" s="284" t="s">
        <v>98</v>
      </c>
      <c r="K4" s="28" t="s">
        <v>105</v>
      </c>
      <c r="L4" s="18" t="s">
        <v>112</v>
      </c>
      <c r="N4" s="36" t="s">
        <v>119</v>
      </c>
    </row>
    <row r="5" spans="3:14">
      <c r="C5" s="19" t="s">
        <v>69</v>
      </c>
      <c r="E5" s="18" t="s">
        <v>84</v>
      </c>
      <c r="F5" s="22" t="s">
        <v>32</v>
      </c>
      <c r="G5" s="18" t="s">
        <v>90</v>
      </c>
      <c r="H5" s="29" t="s">
        <v>32</v>
      </c>
      <c r="I5" s="31" t="s">
        <v>110</v>
      </c>
      <c r="J5" s="285"/>
      <c r="K5" s="28" t="s">
        <v>104</v>
      </c>
      <c r="L5" s="18" t="s">
        <v>113</v>
      </c>
      <c r="N5" s="36" t="s">
        <v>118</v>
      </c>
    </row>
    <row r="6" spans="3:14" ht="23" customHeight="1">
      <c r="C6" s="17" t="s">
        <v>70</v>
      </c>
      <c r="E6" s="18" t="s">
        <v>89</v>
      </c>
      <c r="F6" s="22" t="s">
        <v>85</v>
      </c>
      <c r="G6" s="25"/>
      <c r="H6" s="29" t="s">
        <v>85</v>
      </c>
      <c r="I6" s="31" t="s">
        <v>96</v>
      </c>
      <c r="J6" s="284" t="s">
        <v>99</v>
      </c>
      <c r="K6" s="28" t="s">
        <v>103</v>
      </c>
      <c r="L6" s="18" t="s">
        <v>114</v>
      </c>
      <c r="N6" s="36" t="s">
        <v>117</v>
      </c>
    </row>
    <row r="7" spans="3:14" ht="37.5">
      <c r="C7" s="17" t="s">
        <v>69</v>
      </c>
      <c r="F7" s="23" t="s">
        <v>87</v>
      </c>
      <c r="H7" s="30" t="s">
        <v>87</v>
      </c>
      <c r="I7" s="31"/>
      <c r="J7" s="285"/>
      <c r="K7" s="28" t="s">
        <v>106</v>
      </c>
    </row>
    <row r="8" spans="3:14" ht="37.5">
      <c r="C8" s="17" t="s">
        <v>70</v>
      </c>
      <c r="F8" s="23" t="s">
        <v>88</v>
      </c>
      <c r="H8" s="30" t="s">
        <v>88</v>
      </c>
      <c r="I8" s="31"/>
      <c r="J8" s="284" t="s">
        <v>95</v>
      </c>
      <c r="K8" s="28" t="s">
        <v>107</v>
      </c>
    </row>
    <row r="9" spans="3:14">
      <c r="C9" s="17" t="s">
        <v>71</v>
      </c>
      <c r="I9" s="31"/>
      <c r="J9" s="285"/>
      <c r="K9" s="28" t="s">
        <v>108</v>
      </c>
    </row>
    <row r="10" spans="3:14">
      <c r="C10" s="17" t="s">
        <v>72</v>
      </c>
      <c r="I10" s="31"/>
      <c r="J10" s="286" t="s">
        <v>100</v>
      </c>
    </row>
    <row r="11" spans="3:14">
      <c r="C11" s="17" t="s">
        <v>73</v>
      </c>
      <c r="J11" s="287"/>
    </row>
    <row r="12" spans="3:14">
      <c r="C12" s="17" t="s">
        <v>74</v>
      </c>
      <c r="J12" s="284" t="s">
        <v>101</v>
      </c>
    </row>
    <row r="13" spans="3:14">
      <c r="C13" s="17" t="s">
        <v>75</v>
      </c>
      <c r="J13" s="285"/>
    </row>
    <row r="14" spans="3:14">
      <c r="C14" s="17" t="s">
        <v>76</v>
      </c>
      <c r="J14" s="284" t="s">
        <v>98</v>
      </c>
    </row>
    <row r="15" spans="3:14">
      <c r="C15" s="17" t="s">
        <v>77</v>
      </c>
      <c r="J15" s="285"/>
    </row>
    <row r="16" spans="3:14" ht="34.5">
      <c r="C16" s="17" t="s">
        <v>78</v>
      </c>
    </row>
    <row r="17" spans="3:3" ht="23">
      <c r="C17" s="17" t="s">
        <v>79</v>
      </c>
    </row>
    <row r="18" spans="3:3" ht="23">
      <c r="C18" s="17" t="s">
        <v>80</v>
      </c>
    </row>
    <row r="23" spans="3:3" ht="203">
      <c r="C23" s="32" t="s">
        <v>115</v>
      </c>
    </row>
  </sheetData>
  <mergeCells count="6">
    <mergeCell ref="J14:J15"/>
    <mergeCell ref="J8:J9"/>
    <mergeCell ref="J10:J11"/>
    <mergeCell ref="J12:J13"/>
    <mergeCell ref="J4:J5"/>
    <mergeCell ref="J6:J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Instructions &amp; Notes</vt:lpstr>
      <vt:lpstr>Form_B_DISCOM</vt:lpstr>
      <vt:lpstr>Form_A_DISCOM_Q1</vt:lpstr>
      <vt:lpstr>Form_A_DISCOM_Q2</vt:lpstr>
      <vt:lpstr>Form_A_DISCOM_Q3</vt:lpstr>
      <vt:lpstr>Form_A_DISCOM_Q4</vt:lpstr>
      <vt:lpstr>Annexure-1</vt:lpstr>
      <vt:lpstr>Targets</vt:lpstr>
      <vt:lpstr>StateUTs</vt:lpstr>
      <vt:lpstr>Supporting Sheet</vt:lpstr>
      <vt:lpstr>'Annexure-1'!Print_Area</vt:lpstr>
      <vt:lpstr>Form_A_DISCOM_Q1!Print_Area</vt:lpstr>
      <vt:lpstr>Form_A_DISCOM_Q2!Print_Area</vt:lpstr>
      <vt:lpstr>Form_A_DISCOM_Q3!Print_Area</vt:lpstr>
      <vt:lpstr>Form_A_DISCOM_Q4!Print_Area</vt:lpstr>
      <vt:lpstr>Form_B_DISCOM!Print_Area</vt:lpstr>
      <vt:lpstr>'Instructions &amp; Notes'!Print_Area</vt:lpstr>
      <vt:lpstr>Form_A_DISCOM_Q1!Print_Titles</vt:lpstr>
      <vt:lpstr>Form_A_DISCOM_Q2!Print_Titles</vt:lpstr>
      <vt:lpstr>Form_A_DISCOM_Q3!Print_Titles</vt:lpstr>
      <vt:lpstr>Form_A_DISCOM_Q4!Print_Titles</vt:lpstr>
      <vt:lpstr>Form_B_DISCOM!Print_Titles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 Sinha</dc:creator>
  <cp:lastModifiedBy>Jayakrishnan Nair</cp:lastModifiedBy>
  <cp:lastPrinted>2025-04-01T19:51:30Z</cp:lastPrinted>
  <dcterms:created xsi:type="dcterms:W3CDTF">2024-08-08T10:52:19Z</dcterms:created>
  <dcterms:modified xsi:type="dcterms:W3CDTF">2025-05-19T18:41:29Z</dcterms:modified>
</cp:coreProperties>
</file>